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firstSheet="2" activeTab="5"/>
  </bookViews>
  <sheets>
    <sheet name="areas・sections" sheetId="1" r:id="rId1"/>
    <sheet name="users・roles・systems" sheetId="2" r:id="rId2"/>
    <sheet name="products" sheetId="3" r:id="rId3"/>
    <sheet name="warehouses" sheetId="4" r:id="rId4"/>
    <sheet name="customers" sheetId="5" r:id="rId5"/>
    <sheet name="suppliers" sheetId="6" r:id="rId6"/>
    <sheet name="banks" sheetId="7" r:id="rId7"/>
    <sheet name="truckings" sheetId="8" r:id="rId8"/>
    <sheet name="menus" sheetId="9" r:id="rId9"/>
  </sheets>
  <calcPr calcId="125725"/>
</workbook>
</file>

<file path=xl/calcChain.xml><?xml version="1.0" encoding="utf-8"?>
<calcChain xmlns="http://schemas.openxmlformats.org/spreadsheetml/2006/main">
  <c r="AK18" i="6"/>
  <c r="J12" i="4"/>
  <c r="J11"/>
  <c r="F202" i="9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69"/>
  <c r="F67"/>
  <c r="F66"/>
  <c r="F60"/>
  <c r="Q6" i="4"/>
  <c r="Q5"/>
  <c r="Q4"/>
  <c r="Q3"/>
  <c r="F74" i="9"/>
  <c r="F73"/>
  <c r="F70"/>
  <c r="F72"/>
  <c r="F71"/>
  <c r="F68"/>
  <c r="F65"/>
  <c r="F64"/>
  <c r="F63"/>
  <c r="F62"/>
  <c r="F61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I3" i="7"/>
  <c r="E8" i="9"/>
  <c r="E7"/>
  <c r="E6"/>
  <c r="E5"/>
  <c r="E4"/>
  <c r="R24" i="5"/>
  <c r="F79" i="9"/>
  <c r="E3"/>
  <c r="H3" i="8"/>
  <c r="O14" i="3"/>
  <c r="O13"/>
  <c r="J28" i="6"/>
  <c r="J27"/>
  <c r="J26"/>
  <c r="J25"/>
  <c r="AK20"/>
  <c r="AK19"/>
  <c r="J9" i="3"/>
  <c r="J8"/>
  <c r="J12" i="6"/>
  <c r="J11"/>
  <c r="J10"/>
  <c r="J9"/>
  <c r="I4"/>
  <c r="I3"/>
  <c r="J32" i="5"/>
  <c r="J31"/>
  <c r="J30"/>
  <c r="J29"/>
  <c r="AC19" l="1"/>
  <c r="AC18"/>
  <c r="J12"/>
  <c r="J11"/>
  <c r="J10"/>
  <c r="J9"/>
  <c r="I4"/>
  <c r="I3"/>
  <c r="L37" i="2"/>
  <c r="K33"/>
  <c r="K32"/>
  <c r="K31"/>
  <c r="M14" i="1"/>
  <c r="H3" i="3"/>
  <c r="D26" i="2"/>
  <c r="D25"/>
  <c r="D24"/>
  <c r="D19"/>
  <c r="D18"/>
  <c r="D17"/>
  <c r="H12"/>
  <c r="H11"/>
  <c r="H10"/>
  <c r="L5"/>
  <c r="L4"/>
  <c r="L3"/>
  <c r="M13" i="1"/>
  <c r="L8"/>
  <c r="H3"/>
</calcChain>
</file>

<file path=xl/sharedStrings.xml><?xml version="1.0" encoding="utf-8"?>
<sst xmlns="http://schemas.openxmlformats.org/spreadsheetml/2006/main" count="791" uniqueCount="354">
  <si>
    <t>global_areas</t>
  </si>
  <si>
    <t>disp_sort</t>
  </si>
  <si>
    <t>disp_name</t>
  </si>
  <si>
    <t>j_name</t>
  </si>
  <si>
    <t>e_name</t>
  </si>
  <si>
    <t>kana_name</t>
  </si>
  <si>
    <t>note</t>
  </si>
  <si>
    <t>東日本</t>
  </si>
  <si>
    <t>East Japan</t>
  </si>
  <si>
    <t>ヒガシニホン</t>
  </si>
  <si>
    <t>sales_areas</t>
  </si>
  <si>
    <t>sales_area_id</t>
  </si>
  <si>
    <t>leaf_flag_code</t>
  </si>
  <si>
    <t>global_area_id</t>
  </si>
  <si>
    <t>grouping_flag_code</t>
  </si>
  <si>
    <t>東京</t>
  </si>
  <si>
    <t>Tokyo</t>
  </si>
  <si>
    <t>トウキョウ</t>
  </si>
  <si>
    <t>sections</t>
  </si>
  <si>
    <t>section_id</t>
  </si>
  <si>
    <t>sales_flag_code</t>
  </si>
  <si>
    <t>営業</t>
  </si>
  <si>
    <t>Sales</t>
  </si>
  <si>
    <t>エイギョウ</t>
  </si>
  <si>
    <t>users</t>
  </si>
  <si>
    <t>login</t>
  </si>
  <si>
    <t>email</t>
  </si>
  <si>
    <t>mmail</t>
  </si>
  <si>
    <t>password</t>
  </si>
  <si>
    <t>admin</t>
  </si>
  <si>
    <t>管理者</t>
  </si>
  <si>
    <t>システム管理者</t>
  </si>
  <si>
    <t>Administrator</t>
  </si>
  <si>
    <t>システムカンリシャ</t>
  </si>
  <si>
    <t>sysadm@orbusneich.jp</t>
  </si>
  <si>
    <t>hogehoge</t>
  </si>
  <si>
    <t>taro</t>
  </si>
  <si>
    <t>営業太郎</t>
  </si>
  <si>
    <t>Taro Sales</t>
  </si>
  <si>
    <t>エイギョウ タロウ</t>
  </si>
  <si>
    <t>taro@sanix.co.jp</t>
  </si>
  <si>
    <t>hanako</t>
  </si>
  <si>
    <t>サポート花子</t>
  </si>
  <si>
    <t>Hanako Support</t>
  </si>
  <si>
    <t>サポート ハナコ</t>
  </si>
  <si>
    <t>hanako@sanix.co.jp</t>
  </si>
  <si>
    <t>roles</t>
  </si>
  <si>
    <t>管理</t>
  </si>
  <si>
    <t>システム管理</t>
  </si>
  <si>
    <t>システムカンリ</t>
  </si>
  <si>
    <t>サポート</t>
  </si>
  <si>
    <t>Support</t>
  </si>
  <si>
    <t>roles_users</t>
  </si>
  <si>
    <t>role_id</t>
  </si>
  <si>
    <t>user_id</t>
  </si>
  <si>
    <t>systems_users</t>
  </si>
  <si>
    <t>system_id</t>
  </si>
  <si>
    <t>product_categories</t>
  </si>
  <si>
    <t>product_sets</t>
  </si>
  <si>
    <t>product_category_id</t>
  </si>
  <si>
    <t>price_unique_code</t>
  </si>
  <si>
    <t>products</t>
  </si>
  <si>
    <t>product_set_id</t>
  </si>
  <si>
    <t>product_number</t>
  </si>
  <si>
    <t>product_name</t>
  </si>
  <si>
    <t>sales_name</t>
  </si>
  <si>
    <t>jan</t>
  </si>
  <si>
    <t>class_risk_code</t>
  </si>
  <si>
    <t>unit_code</t>
  </si>
  <si>
    <t>quantity</t>
  </si>
  <si>
    <t>00000001</t>
  </si>
  <si>
    <t>00000002</t>
  </si>
  <si>
    <t>warehouses</t>
    <phoneticPr fontId="2"/>
  </si>
  <si>
    <t>user_positions</t>
    <phoneticPr fontId="2"/>
  </si>
  <si>
    <t>position_number</t>
  </si>
  <si>
    <t>id</t>
  </si>
  <si>
    <t>id</t>
    <phoneticPr fontId="2"/>
  </si>
  <si>
    <t>サポート</t>
    <phoneticPr fontId="2"/>
  </si>
  <si>
    <t>Support</t>
    <phoneticPr fontId="2"/>
  </si>
  <si>
    <t>user_sales_positions</t>
    <phoneticPr fontId="2"/>
  </si>
  <si>
    <t>自社</t>
    <rPh sb="0" eb="2">
      <t>ジシャ</t>
    </rPh>
    <phoneticPr fontId="2"/>
  </si>
  <si>
    <t>own</t>
    <phoneticPr fontId="2"/>
  </si>
  <si>
    <t>ジシャ</t>
    <phoneticPr fontId="2"/>
  </si>
  <si>
    <t>user_sales_position_id</t>
  </si>
  <si>
    <t>zip</t>
  </si>
  <si>
    <t>address_1</t>
  </si>
  <si>
    <t>address_2</t>
  </si>
  <si>
    <t>address_3</t>
  </si>
  <si>
    <t>tel</t>
  </si>
  <si>
    <t>fax</t>
  </si>
  <si>
    <t>title_code</t>
  </si>
  <si>
    <t>111-1111</t>
    <phoneticPr fontId="2"/>
  </si>
  <si>
    <t>101-0033</t>
    <phoneticPr fontId="2"/>
  </si>
  <si>
    <t>東京都千代田区</t>
    <rPh sb="0" eb="3">
      <t>トウキョウト</t>
    </rPh>
    <rPh sb="3" eb="6">
      <t>チヨダ</t>
    </rPh>
    <rPh sb="6" eb="7">
      <t>ク</t>
    </rPh>
    <phoneticPr fontId="2"/>
  </si>
  <si>
    <t>神田岩本町４番地</t>
    <phoneticPr fontId="2"/>
  </si>
  <si>
    <r>
      <rPr>
        <sz val="10"/>
        <rFont val="ＭＳ Ｐゴシック"/>
        <family val="3"/>
        <charset val="128"/>
      </rPr>
      <t>神田北辰ビル３</t>
    </r>
    <r>
      <rPr>
        <sz val="10"/>
        <rFont val="Takao Pゴシック"/>
        <family val="2"/>
      </rPr>
      <t xml:space="preserve">F </t>
    </r>
    <phoneticPr fontId="2"/>
  </si>
  <si>
    <t>03-5209-1031</t>
    <phoneticPr fontId="2"/>
  </si>
  <si>
    <t>03-5209-1033</t>
    <phoneticPr fontId="2"/>
  </si>
  <si>
    <t>製品カテゴリA</t>
  </si>
  <si>
    <t>セイヒンカテゴリA</t>
  </si>
  <si>
    <t>製品クラスA</t>
  </si>
  <si>
    <t>セイヒンクラスA</t>
  </si>
  <si>
    <t>製品A</t>
  </si>
  <si>
    <t>製品クラスB</t>
  </si>
  <si>
    <t>セイヒンクラスB</t>
  </si>
  <si>
    <t>製品B</t>
  </si>
  <si>
    <t>病院A</t>
    <rPh sb="0" eb="2">
      <t>ビョウイン</t>
    </rPh>
    <phoneticPr fontId="2"/>
  </si>
  <si>
    <t>病院B</t>
    <rPh sb="0" eb="2">
      <t>ビョウイン</t>
    </rPh>
    <phoneticPr fontId="2"/>
  </si>
  <si>
    <t>HospitalA</t>
    <phoneticPr fontId="2"/>
  </si>
  <si>
    <t>HospitalB</t>
    <phoneticPr fontId="2"/>
  </si>
  <si>
    <t>ProductSetA</t>
    <phoneticPr fontId="2"/>
  </si>
  <si>
    <t>ProductSetB</t>
    <phoneticPr fontId="2"/>
  </si>
  <si>
    <t>ProductCategoryA</t>
    <phoneticPr fontId="2"/>
  </si>
  <si>
    <t>ビョウインA</t>
    <phoneticPr fontId="2"/>
  </si>
  <si>
    <t>ビョウインB</t>
    <phoneticPr fontId="2"/>
  </si>
  <si>
    <t>東京都渋谷区</t>
    <rPh sb="0" eb="3">
      <t>トウキョウト</t>
    </rPh>
    <rPh sb="3" eb="6">
      <t>シブヤク</t>
    </rPh>
    <phoneticPr fontId="2"/>
  </si>
  <si>
    <t>代々木上原１番地</t>
    <rPh sb="0" eb="5">
      <t>ヨヨギウエハラ</t>
    </rPh>
    <rPh sb="6" eb="8">
      <t>バンチ</t>
    </rPh>
    <phoneticPr fontId="2"/>
  </si>
  <si>
    <t>代々木上原２番地</t>
    <rPh sb="0" eb="5">
      <t>ヨヨギウエハラ</t>
    </rPh>
    <rPh sb="6" eb="8">
      <t>バンチ</t>
    </rPh>
    <phoneticPr fontId="2"/>
  </si>
  <si>
    <t>03-1111-1111</t>
    <phoneticPr fontId="2"/>
  </si>
  <si>
    <t>customer_groups</t>
    <phoneticPr fontId="2"/>
  </si>
  <si>
    <t>cutoff_date_code</t>
  </si>
  <si>
    <t>kana_name</t>
    <phoneticPr fontId="2"/>
  </si>
  <si>
    <t>charge_customer_id</t>
  </si>
  <si>
    <t>charge_customer_group_id</t>
  </si>
  <si>
    <t>print_name_1</t>
  </si>
  <si>
    <t>print_name_2</t>
  </si>
  <si>
    <t>duty_type_code</t>
  </si>
  <si>
    <t>duty_rate</t>
  </si>
  <si>
    <t>price_duty_type_code</t>
  </si>
  <si>
    <t>duty_calc_type_code</t>
  </si>
  <si>
    <t>frac_digit_code</t>
  </si>
  <si>
    <t>fraction_method_code</t>
  </si>
  <si>
    <t>shipping_sheet_type_code</t>
  </si>
  <si>
    <t>sale_sheet_type_code</t>
  </si>
  <si>
    <t>charge_sheet_type_code</t>
  </si>
  <si>
    <t>customers</t>
    <phoneticPr fontId="2"/>
  </si>
  <si>
    <t>customer_group_payments</t>
  </si>
  <si>
    <t>customer_group_id</t>
  </si>
  <si>
    <t>payment_condition_code</t>
  </si>
  <si>
    <t>payment_type_code</t>
  </si>
  <si>
    <t>payment_month_code</t>
  </si>
  <si>
    <t>payment_date_code</t>
  </si>
  <si>
    <t>encach_month_code</t>
  </si>
  <si>
    <t>encach_date_code</t>
  </si>
  <si>
    <t>株式会社</t>
    <rPh sb="0" eb="4">
      <t>カブシキガイシャ</t>
    </rPh>
    <phoneticPr fontId="2"/>
  </si>
  <si>
    <t>deliveries</t>
  </si>
  <si>
    <r>
      <rPr>
        <sz val="10"/>
        <rFont val="ＭＳ Ｐゴシック"/>
        <family val="3"/>
        <charset val="128"/>
      </rPr>
      <t>佐川</t>
    </r>
    <r>
      <rPr>
        <sz val="10"/>
        <rFont val="Takao Pゴシック"/>
        <family val="2"/>
      </rPr>
      <t xml:space="preserve"> A</t>
    </r>
    <r>
      <rPr>
        <sz val="10"/>
        <rFont val="ＭＳ Ｐゴシック"/>
        <family val="3"/>
        <charset val="128"/>
      </rPr>
      <t>営業所</t>
    </r>
    <rPh sb="0" eb="2">
      <t>サガワ</t>
    </rPh>
    <rPh sb="4" eb="7">
      <t>エイギョウショ</t>
    </rPh>
    <phoneticPr fontId="2"/>
  </si>
  <si>
    <t>Sagawa A</t>
    <phoneticPr fontId="2"/>
  </si>
  <si>
    <r>
      <rPr>
        <sz val="10"/>
        <rFont val="ＭＳ Ｐゴシック"/>
        <family val="3"/>
        <charset val="128"/>
      </rPr>
      <t>サガワ</t>
    </r>
    <r>
      <rPr>
        <sz val="10"/>
        <rFont val="Takao Pゴシック"/>
        <family val="2"/>
      </rPr>
      <t xml:space="preserve"> A</t>
    </r>
    <phoneticPr fontId="2"/>
  </si>
  <si>
    <t>佐川急便</t>
    <rPh sb="0" eb="2">
      <t>サガワ</t>
    </rPh>
    <rPh sb="2" eb="4">
      <t>キュウビン</t>
    </rPh>
    <phoneticPr fontId="2"/>
  </si>
  <si>
    <r>
      <t>A</t>
    </r>
    <r>
      <rPr>
        <sz val="10"/>
        <rFont val="ＭＳ Ｐゴシック"/>
        <family val="3"/>
        <charset val="128"/>
      </rPr>
      <t>営業所</t>
    </r>
    <rPh sb="1" eb="4">
      <t>エイギョウショ</t>
    </rPh>
    <phoneticPr fontId="2"/>
  </si>
  <si>
    <t>wholesale_prices</t>
  </si>
  <si>
    <t>warehouse_id</t>
  </si>
  <si>
    <t>customer_id</t>
  </si>
  <si>
    <t>supplier_id</t>
  </si>
  <si>
    <t>product_id</t>
  </si>
  <si>
    <t>price</t>
  </si>
  <si>
    <t>supplier_groups</t>
  </si>
  <si>
    <t>supplier_group_payments</t>
  </si>
  <si>
    <t>supplier_group_id</t>
  </si>
  <si>
    <t>suppliers</t>
  </si>
  <si>
    <t>仕入先グループA</t>
    <rPh sb="0" eb="2">
      <t>シイレ</t>
    </rPh>
    <rPh sb="2" eb="3">
      <t>サキ</t>
    </rPh>
    <phoneticPr fontId="2"/>
  </si>
  <si>
    <t>仕入先グループA</t>
    <phoneticPr fontId="2"/>
  </si>
  <si>
    <t>仕入先グループB</t>
    <phoneticPr fontId="2"/>
  </si>
  <si>
    <t>仕入先A</t>
    <phoneticPr fontId="2"/>
  </si>
  <si>
    <t>仕入先B</t>
    <phoneticPr fontId="2"/>
  </si>
  <si>
    <t>得意先グループA</t>
    <phoneticPr fontId="2"/>
  </si>
  <si>
    <t>得意先グループB</t>
    <phoneticPr fontId="2"/>
  </si>
  <si>
    <t>得意先A</t>
    <phoneticPr fontId="2"/>
  </si>
  <si>
    <t>得意先B</t>
    <phoneticPr fontId="2"/>
  </si>
  <si>
    <t>CustomerGroupA</t>
  </si>
  <si>
    <t>CustomerGroupB</t>
  </si>
  <si>
    <t>CustomerA</t>
  </si>
  <si>
    <t>CustomerB</t>
  </si>
  <si>
    <t>トクイサキグループB</t>
  </si>
  <si>
    <t>トクイサキA</t>
  </si>
  <si>
    <t>トクイサキB</t>
  </si>
  <si>
    <r>
      <rPr>
        <sz val="10"/>
        <rFont val="ＭＳ Ｐゴシック"/>
        <family val="3"/>
        <charset val="128"/>
      </rPr>
      <t>トクイサキグループ</t>
    </r>
    <r>
      <rPr>
        <sz val="10"/>
        <rFont val="Takao Pゴシック"/>
        <family val="2"/>
      </rPr>
      <t>A</t>
    </r>
    <phoneticPr fontId="2"/>
  </si>
  <si>
    <t>SupplierGroupA</t>
  </si>
  <si>
    <t>SupplierGroupB</t>
  </si>
  <si>
    <t>SupplierA</t>
  </si>
  <si>
    <t>SupplierB</t>
  </si>
  <si>
    <t>シイレサキグループA</t>
  </si>
  <si>
    <t>シイレサキグループB</t>
  </si>
  <si>
    <t>シイレサキA</t>
  </si>
  <si>
    <t>シイレサキB</t>
  </si>
  <si>
    <t>payto_supplier_group_id</t>
  </si>
  <si>
    <t>contact_name</t>
  </si>
  <si>
    <t>delivery_address_1</t>
  </si>
  <si>
    <t>delivery_address_2</t>
  </si>
  <si>
    <t>delivery_address_3</t>
  </si>
  <si>
    <t>delivery_tel</t>
  </si>
  <si>
    <t>delivery_fax</t>
  </si>
  <si>
    <t>attention_name</t>
  </si>
  <si>
    <t>attention_tel</t>
  </si>
  <si>
    <t>attention_fax</t>
  </si>
  <si>
    <t>currency_type_code</t>
  </si>
  <si>
    <t>order_sheet_type_code</t>
  </si>
  <si>
    <t>payto_supplier_id</t>
    <phoneticPr fontId="2"/>
  </si>
  <si>
    <t>uccean128</t>
    <phoneticPr fontId="2"/>
  </si>
  <si>
    <t>invoice_prices</t>
  </si>
  <si>
    <t>invoice_prices</t>
    <phoneticPr fontId="2"/>
  </si>
  <si>
    <t>banks</t>
  </si>
  <si>
    <t>banks</t>
    <phoneticPr fontId="2"/>
  </si>
  <si>
    <t>bank_number</t>
  </si>
  <si>
    <t>銀行A</t>
    <rPh sb="0" eb="2">
      <t>ギンコウ</t>
    </rPh>
    <phoneticPr fontId="2"/>
  </si>
  <si>
    <t>BankA</t>
    <phoneticPr fontId="2"/>
  </si>
  <si>
    <t>ギンコウA</t>
    <phoneticPr fontId="2"/>
  </si>
  <si>
    <t>truckings</t>
  </si>
  <si>
    <t>佐川</t>
    <rPh sb="0" eb="2">
      <t>サガワ</t>
    </rPh>
    <phoneticPr fontId="2"/>
  </si>
  <si>
    <t>Sagawa</t>
    <phoneticPr fontId="2"/>
  </si>
  <si>
    <t>サガワ</t>
    <phoneticPr fontId="2"/>
  </si>
  <si>
    <t>kana_name</t>
    <phoneticPr fontId="2"/>
  </si>
  <si>
    <t>セイヒンA</t>
    <phoneticPr fontId="2"/>
  </si>
  <si>
    <t>セイヒンＢ</t>
    <phoneticPr fontId="2"/>
  </si>
  <si>
    <t>menus</t>
    <phoneticPr fontId="2"/>
  </si>
  <si>
    <t>menu_category_id</t>
  </si>
  <si>
    <t>name</t>
  </si>
  <si>
    <t>menu_categories</t>
  </si>
  <si>
    <t/>
  </si>
  <si>
    <t>ホーム</t>
  </si>
  <si>
    <t>取引入力</t>
  </si>
  <si>
    <t>取引明細</t>
  </si>
  <si>
    <t>経理処理</t>
  </si>
  <si>
    <t>在庫関連</t>
  </si>
  <si>
    <t>マスター</t>
  </si>
  <si>
    <t>my_home_portlet</t>
  </si>
  <si>
    <t>マイホーム</t>
  </si>
  <si>
    <t>monthly_sales_by_area_chart_portlet</t>
  </si>
  <si>
    <t>エリア別売上</t>
  </si>
  <si>
    <t>sales_product_each_warehouse_chart_portlet</t>
  </si>
  <si>
    <t>施設・製品別月間売上</t>
  </si>
  <si>
    <t>sales_product_each_area_chart_portlet</t>
  </si>
  <si>
    <t>エリア・製品別月間売上</t>
  </si>
  <si>
    <t>sales_product_category_chart_portlet</t>
  </si>
  <si>
    <t>製品カテゴリ別売上</t>
  </si>
  <si>
    <t>sales_product_set_chart_portlet</t>
  </si>
  <si>
    <t>製品群別売上</t>
  </si>
  <si>
    <t>sales_warehouse_product_set_portlet</t>
  </si>
  <si>
    <t>施設・製品別売上</t>
  </si>
  <si>
    <t>sales_warehouse_product_portlet</t>
  </si>
  <si>
    <t>施設・製品型番別売上</t>
  </si>
  <si>
    <t>accept_orders</t>
  </si>
  <si>
    <t>受注処理</t>
  </si>
  <si>
    <t>orders</t>
  </si>
  <si>
    <t>発注処理</t>
  </si>
  <si>
    <t>purchases</t>
  </si>
  <si>
    <t>仕入処理</t>
  </si>
  <si>
    <t>sales</t>
  </si>
  <si>
    <t>売上処理</t>
  </si>
  <si>
    <t>shippings</t>
  </si>
  <si>
    <t>出荷処理</t>
  </si>
  <si>
    <t>restorations</t>
  </si>
  <si>
    <t>返却処理</t>
  </si>
  <si>
    <t>disposals</t>
  </si>
  <si>
    <t>廃棄処理</t>
  </si>
  <si>
    <t>samples</t>
  </si>
  <si>
    <t>サンプル処理</t>
  </si>
  <si>
    <t>adjustments</t>
  </si>
  <si>
    <t>在庫調整処理</t>
  </si>
  <si>
    <t>accept_order_details</t>
  </si>
  <si>
    <t>受注明細</t>
  </si>
  <si>
    <t>order_details</t>
  </si>
  <si>
    <t>発注明細</t>
  </si>
  <si>
    <t>purchase_details</t>
  </si>
  <si>
    <t>仕入明細</t>
  </si>
  <si>
    <t>sale_details</t>
  </si>
  <si>
    <t>売上明細</t>
  </si>
  <si>
    <t>shipping_details</t>
  </si>
  <si>
    <t>出荷明細</t>
  </si>
  <si>
    <t>restoration_details</t>
  </si>
  <si>
    <t>返却明細</t>
  </si>
  <si>
    <t>disposal_details</t>
  </si>
  <si>
    <t>廃棄明細</t>
  </si>
  <si>
    <t>sample_details</t>
  </si>
  <si>
    <t>サンプル明細</t>
  </si>
  <si>
    <t>adjustment_details</t>
  </si>
  <si>
    <t>在庫調整明細</t>
  </si>
  <si>
    <t>receivings</t>
  </si>
  <si>
    <t>入金処理</t>
  </si>
  <si>
    <t>receiving_details</t>
  </si>
  <si>
    <t>入金明細</t>
  </si>
  <si>
    <t>payings</t>
  </si>
  <si>
    <t>支払処理</t>
  </si>
  <si>
    <t>paying_details</t>
  </si>
  <si>
    <t>支払明細</t>
  </si>
  <si>
    <t>receivable_carry_remains</t>
  </si>
  <si>
    <t>売掛金繰越処理</t>
  </si>
  <si>
    <t>payable_carry_remains</t>
  </si>
  <si>
    <t>買掛金繰越処理</t>
  </si>
  <si>
    <t>receivables</t>
  </si>
  <si>
    <t>売掛金一覧</t>
  </si>
  <si>
    <t>payables</t>
  </si>
  <si>
    <t>買掛金一覧</t>
  </si>
  <si>
    <t>customer_ledgers</t>
  </si>
  <si>
    <t>得意先元帳</t>
  </si>
  <si>
    <t>supplier_ledgers</t>
  </si>
  <si>
    <t>仕入先元帳</t>
  </si>
  <si>
    <t>stocks</t>
  </si>
  <si>
    <t>在庫マスター</t>
  </si>
  <si>
    <t>incoming_and_shippings</t>
  </si>
  <si>
    <t>入出荷記録</t>
  </si>
  <si>
    <t>製品カテゴリー</t>
  </si>
  <si>
    <t>warehouses</t>
  </si>
  <si>
    <t>施設</t>
  </si>
  <si>
    <t>warehouses_customers</t>
  </si>
  <si>
    <t>customers</t>
  </si>
  <si>
    <t>得意先</t>
  </si>
  <si>
    <t>customer_groups</t>
  </si>
  <si>
    <t>得意先グループ</t>
  </si>
  <si>
    <t>得意先別卸価格</t>
  </si>
  <si>
    <t>仕入先</t>
  </si>
  <si>
    <t>仕入先別卸価格</t>
  </si>
  <si>
    <t>ユーザー</t>
  </si>
  <si>
    <t>銀行</t>
  </si>
  <si>
    <t>配送業者</t>
  </si>
  <si>
    <t>営業エリア</t>
  </si>
  <si>
    <t>roles_menus</t>
  </si>
  <si>
    <t>users_menus</t>
  </si>
  <si>
    <t>ユーザー・メニュー設定</t>
  </si>
  <si>
    <t>roles_menus</t>
    <phoneticPr fontId="2"/>
  </si>
  <si>
    <t>role_id</t>
    <phoneticPr fontId="2"/>
  </si>
  <si>
    <t>menu_id</t>
    <phoneticPr fontId="2"/>
  </si>
  <si>
    <t>auth_code</t>
    <phoneticPr fontId="2"/>
  </si>
  <si>
    <t>shipment_customer_id</t>
  </si>
  <si>
    <t>delivery_id</t>
  </si>
  <si>
    <t>trucking_id</t>
  </si>
  <si>
    <t>receiver_name</t>
  </si>
  <si>
    <t>time_req_code</t>
  </si>
  <si>
    <t>受取担当A</t>
    <rPh sb="0" eb="2">
      <t>ウケトリ</t>
    </rPh>
    <rPh sb="2" eb="4">
      <t>タントウ</t>
    </rPh>
    <phoneticPr fontId="2"/>
  </si>
  <si>
    <t>own_flag_code</t>
    <phoneticPr fontId="2"/>
  </si>
  <si>
    <t>自社予備</t>
    <rPh sb="0" eb="2">
      <t>ジシャ</t>
    </rPh>
    <rPh sb="2" eb="4">
      <t>ヨビ</t>
    </rPh>
    <phoneticPr fontId="2"/>
  </si>
  <si>
    <t>ジシャヨビ</t>
    <phoneticPr fontId="2"/>
  </si>
  <si>
    <t>own backup</t>
    <phoneticPr fontId="2"/>
  </si>
  <si>
    <t>製品群</t>
    <phoneticPr fontId="2"/>
  </si>
  <si>
    <t>製品型番</t>
    <rPh sb="0" eb="2">
      <t>セイヒン</t>
    </rPh>
    <rPh sb="2" eb="4">
      <t>カタバン</t>
    </rPh>
    <phoneticPr fontId="2"/>
  </si>
  <si>
    <t>施設得意先紐付</t>
    <rPh sb="0" eb="2">
      <t>シセツ</t>
    </rPh>
    <rPh sb="2" eb="5">
      <t>トクイサキ</t>
    </rPh>
    <rPh sb="5" eb="6">
      <t>ヒモ</t>
    </rPh>
    <rPh sb="6" eb="7">
      <t>ヅ</t>
    </rPh>
    <phoneticPr fontId="2"/>
  </si>
  <si>
    <t>得意先グループ別支払方法</t>
    <phoneticPr fontId="2"/>
  </si>
  <si>
    <t>supplier_groups</t>
    <phoneticPr fontId="2"/>
  </si>
  <si>
    <t>supplier_group_payments</t>
    <phoneticPr fontId="2"/>
  </si>
  <si>
    <t>配送先</t>
    <rPh sb="0" eb="2">
      <t>ハイソウ</t>
    </rPh>
    <rPh sb="2" eb="3">
      <t>サキ</t>
    </rPh>
    <phoneticPr fontId="2"/>
  </si>
  <si>
    <t>仕入先グループ</t>
    <phoneticPr fontId="2"/>
  </si>
  <si>
    <t>仕入先グループ別支払方法</t>
    <phoneticPr fontId="2"/>
  </si>
  <si>
    <t>グループ・メニュー設定</t>
    <phoneticPr fontId="2"/>
  </si>
  <si>
    <t>user_positions</t>
    <phoneticPr fontId="2"/>
  </si>
  <si>
    <t>user_sales_positions</t>
    <phoneticPr fontId="2"/>
  </si>
  <si>
    <t>ユーザーポジション</t>
    <phoneticPr fontId="2"/>
  </si>
  <si>
    <t>ユーザー営業ポジション</t>
    <rPh sb="4" eb="6">
      <t>エイギョウ</t>
    </rPh>
    <phoneticPr fontId="2"/>
  </si>
  <si>
    <t>グループ</t>
    <phoneticPr fontId="2"/>
  </si>
  <si>
    <t>global_areas</t>
    <phoneticPr fontId="2"/>
  </si>
  <si>
    <t>グローバルエリア</t>
    <phoneticPr fontId="2"/>
  </si>
  <si>
    <t>自社</t>
    <rPh sb="0" eb="2">
      <t>ジシャ</t>
    </rPh>
    <phoneticPr fontId="2"/>
  </si>
  <si>
    <t>own</t>
    <phoneticPr fontId="2"/>
  </si>
  <si>
    <t>ジシャ</t>
    <phoneticPr fontId="2"/>
  </si>
</sst>
</file>

<file path=xl/styles.xml><?xml version="1.0" encoding="utf-8"?>
<styleSheet xmlns="http://schemas.openxmlformats.org/spreadsheetml/2006/main">
  <fonts count="4">
    <font>
      <sz val="10"/>
      <name val="Takao Pゴシック"/>
      <family val="2"/>
    </font>
    <font>
      <sz val="10"/>
      <color rgb="FF0000FF"/>
      <name val="Takao Pゴシック"/>
      <family val="2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quotePrefix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anako@sanix.co.jp" TargetMode="External"/><Relationship Id="rId1" Type="http://schemas.openxmlformats.org/officeDocument/2006/relationships/hyperlink" Target="mailto:taro@sanix.co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zoomScale="75" zoomScaleNormal="75" zoomScalePageLayoutView="60" workbookViewId="0">
      <selection activeCell="H3" sqref="H3"/>
    </sheetView>
  </sheetViews>
  <sheetFormatPr defaultRowHeight="12.75"/>
  <cols>
    <col min="2" max="1026" width="10.28515625"/>
  </cols>
  <sheetData>
    <row r="1" spans="1:13">
      <c r="A1" t="s">
        <v>0</v>
      </c>
    </row>
    <row r="2" spans="1:13">
      <c r="A2" t="s">
        <v>76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</row>
    <row r="3" spans="1:13">
      <c r="A3">
        <v>1</v>
      </c>
      <c r="B3">
        <v>1</v>
      </c>
      <c r="C3" t="s">
        <v>7</v>
      </c>
      <c r="D3" t="s">
        <v>7</v>
      </c>
      <c r="E3" t="s">
        <v>8</v>
      </c>
      <c r="F3" t="s">
        <v>9</v>
      </c>
      <c r="H3" t="str">
        <f>"    GlobalArea.create!(:disp_sort=&gt;"&amp;B3&amp;",:disp_name=&gt;"""&amp;C3&amp;""",:j_name=&gt;"""&amp;D3&amp;""",:e_name=&gt;"""&amp;E3&amp;""",:kana_name=&gt;"""&amp;F3&amp;""",:invalid_flag_code=&gt;0)"</f>
        <v xml:space="preserve">    GlobalArea.create!(:disp_sort=&gt;1,:disp_name=&gt;"東日本",:j_name=&gt;"東日本",:e_name=&gt;"East Japan",:kana_name=&gt;"ヒガシニホン",:invalid_flag_code=&gt;0)</v>
      </c>
    </row>
    <row r="6" spans="1:13">
      <c r="A6" t="s">
        <v>10</v>
      </c>
    </row>
    <row r="7" spans="1:13">
      <c r="A7" t="s">
        <v>76</v>
      </c>
      <c r="B7" t="s">
        <v>11</v>
      </c>
      <c r="C7" t="s">
        <v>12</v>
      </c>
      <c r="D7" t="s">
        <v>13</v>
      </c>
      <c r="E7" t="s">
        <v>14</v>
      </c>
      <c r="F7" t="s">
        <v>1</v>
      </c>
      <c r="G7" t="s">
        <v>2</v>
      </c>
      <c r="H7" t="s">
        <v>3</v>
      </c>
      <c r="I7" t="s">
        <v>4</v>
      </c>
      <c r="J7" t="s">
        <v>5</v>
      </c>
      <c r="K7" t="s">
        <v>6</v>
      </c>
    </row>
    <row r="8" spans="1:13">
      <c r="A8">
        <v>1</v>
      </c>
      <c r="C8">
        <v>1</v>
      </c>
      <c r="D8">
        <v>1</v>
      </c>
      <c r="E8">
        <v>1</v>
      </c>
      <c r="F8">
        <v>1</v>
      </c>
      <c r="G8" t="s">
        <v>15</v>
      </c>
      <c r="H8" t="s">
        <v>15</v>
      </c>
      <c r="I8" t="s">
        <v>16</v>
      </c>
      <c r="J8" t="s">
        <v>17</v>
      </c>
      <c r="L8" t="str">
        <f>"    SalesArea.create!(:leaf_flag_code=&gt;"&amp;C8&amp;",:global_area_id=&gt;"&amp;D8&amp;",:grouping_flag_code=&gt;"&amp;E8&amp;",:disp_sort=&gt;"&amp;F8&amp;",:disp_name=&gt;"""&amp;G8&amp;""",:j_name=&gt;"""&amp;H8&amp;""",:e_name=&gt;"""&amp;I8&amp;""",:kana_name=&gt;"""&amp;J8&amp;""",:invalid_flag_code=&gt;0)"</f>
        <v xml:space="preserve">    SalesArea.create!(:leaf_flag_code=&gt;1,:global_area_id=&gt;1,:grouping_flag_code=&gt;1,:disp_sort=&gt;1,:disp_name=&gt;"東京",:j_name=&gt;"東京",:e_name=&gt;"Tokyo",:kana_name=&gt;"トウキョウ",:invalid_flag_code=&gt;0)</v>
      </c>
    </row>
    <row r="11" spans="1:13">
      <c r="A11" t="s">
        <v>18</v>
      </c>
    </row>
    <row r="12" spans="1:13">
      <c r="A12" t="s">
        <v>76</v>
      </c>
      <c r="B12" t="s">
        <v>19</v>
      </c>
      <c r="C12" t="s">
        <v>13</v>
      </c>
      <c r="D12" t="s">
        <v>20</v>
      </c>
      <c r="E12" t="s">
        <v>12</v>
      </c>
      <c r="F12" t="s">
        <v>14</v>
      </c>
      <c r="G12" t="s">
        <v>1</v>
      </c>
      <c r="H12" t="s">
        <v>2</v>
      </c>
      <c r="I12" t="s">
        <v>3</v>
      </c>
      <c r="J12" t="s">
        <v>4</v>
      </c>
      <c r="K12" t="s">
        <v>5</v>
      </c>
      <c r="L12" t="s">
        <v>6</v>
      </c>
    </row>
    <row r="13" spans="1:13">
      <c r="A13">
        <v>1</v>
      </c>
      <c r="C13">
        <v>1</v>
      </c>
      <c r="D13">
        <v>1</v>
      </c>
      <c r="E13">
        <v>1</v>
      </c>
      <c r="F13">
        <v>1</v>
      </c>
      <c r="G13">
        <v>1</v>
      </c>
      <c r="H13" t="s">
        <v>21</v>
      </c>
      <c r="I13" t="s">
        <v>21</v>
      </c>
      <c r="J13" t="s">
        <v>22</v>
      </c>
      <c r="K13" t="s">
        <v>23</v>
      </c>
      <c r="M13" t="str">
        <f>"    Section.create!(:global_area_id=&gt;"&amp;C13&amp;",:sales_flag_code=&gt;"&amp;D13&amp;",:leaf_flag_code=&gt;"&amp;E13&amp;",:grouping_flag_code=&gt;"&amp;F13&amp;",:disp_sort=&gt;"&amp;G13&amp;",:disp_name=&gt;"""&amp;H13&amp;""",:j_name=&gt;"""&amp;I13&amp;""",:e_name=&gt;"""&amp;J13&amp;""",:kana_name=&gt;"""&amp;K13&amp;""",:invalid_flag_code=&gt;0)"</f>
        <v xml:space="preserve">    Section.create!(:global_area_id=&gt;1,:sales_flag_code=&gt;1,:leaf_flag_code=&gt;1,:grouping_flag_code=&gt;1,:disp_sort=&gt;1,:disp_name=&gt;"営業",:j_name=&gt;"営業",:e_name=&gt;"Sales",:kana_name=&gt;"エイギョウ",:invalid_flag_code=&gt;0)</v>
      </c>
    </row>
    <row r="14" spans="1:13">
      <c r="A14">
        <v>2</v>
      </c>
      <c r="C14">
        <v>1</v>
      </c>
      <c r="D14">
        <v>0</v>
      </c>
      <c r="E14">
        <v>1</v>
      </c>
      <c r="F14">
        <v>1</v>
      </c>
      <c r="G14">
        <v>2</v>
      </c>
      <c r="H14" s="2" t="s">
        <v>77</v>
      </c>
      <c r="I14" s="2" t="s">
        <v>77</v>
      </c>
      <c r="J14" t="s">
        <v>78</v>
      </c>
      <c r="K14" s="2" t="s">
        <v>77</v>
      </c>
      <c r="M14" t="str">
        <f>"    Section.create!(:global_area_id=&gt;"&amp;C14&amp;",:sales_flag_code=&gt;"&amp;D14&amp;",:leaf_flag_code=&gt;"&amp;E14&amp;",:grouping_flag_code=&gt;"&amp;F14&amp;",:disp_sort=&gt;"&amp;G14&amp;",:disp_name=&gt;"""&amp;H14&amp;""",:j_name=&gt;"""&amp;I14&amp;""",:e_name=&gt;"""&amp;J14&amp;""",:kana_name=&gt;"""&amp;K14&amp;""",:invalid_flag_code=&gt;0)"</f>
        <v xml:space="preserve">    Section.create!(:global_area_id=&gt;1,:sales_flag_code=&gt;0,:leaf_flag_code=&gt;1,:grouping_flag_code=&gt;1,:disp_sort=&gt;2,:disp_name=&gt;"サポート",:j_name=&gt;"サポート",:e_name=&gt;"Support",:kana_name=&gt;"サポート",:invalid_flag_code=&gt;0)</v>
      </c>
    </row>
  </sheetData>
  <phoneticPr fontId="2"/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&amp;C&amp;"Takao P明朝,標準"&amp;12&amp;A</oddHeader>
    <oddFooter>&amp;C&amp;"Takao P明朝,標準"&amp;12ページ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zoomScale="75" zoomScaleNormal="75" zoomScalePageLayoutView="60" workbookViewId="0">
      <selection activeCell="L37" sqref="L37"/>
    </sheetView>
  </sheetViews>
  <sheetFormatPr defaultRowHeight="12.75"/>
  <cols>
    <col min="2" max="1026" width="10.28515625"/>
  </cols>
  <sheetData>
    <row r="1" spans="1:12">
      <c r="A1" t="s">
        <v>24</v>
      </c>
    </row>
    <row r="2" spans="1:12">
      <c r="A2" t="s">
        <v>76</v>
      </c>
      <c r="B2" t="s">
        <v>25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26</v>
      </c>
      <c r="I2" t="s">
        <v>27</v>
      </c>
      <c r="J2" t="s">
        <v>28</v>
      </c>
      <c r="K2" t="s">
        <v>6</v>
      </c>
    </row>
    <row r="3" spans="1:12">
      <c r="A3">
        <v>1</v>
      </c>
      <c r="B3" t="s">
        <v>29</v>
      </c>
      <c r="C3">
        <v>9999</v>
      </c>
      <c r="D3" t="s">
        <v>30</v>
      </c>
      <c r="E3" t="s">
        <v>31</v>
      </c>
      <c r="F3" t="s">
        <v>32</v>
      </c>
      <c r="G3" t="s">
        <v>33</v>
      </c>
      <c r="H3" t="s">
        <v>34</v>
      </c>
      <c r="J3" t="s">
        <v>35</v>
      </c>
      <c r="L3" t="str">
        <f>"    User.create!(:login=&gt;"""&amp;B3&amp;""",:disp_sort=&gt;"&amp;C3&amp;",:disp_name=&gt;"""&amp;D3&amp;""",:j_name=&gt;"""&amp;E3&amp;""",:e_name=&gt;"""&amp;F3&amp;""",:kana_name=&gt;"""&amp;G3&amp;""",:email=&gt;"""&amp;H3&amp;""",:mmail=&gt;"""&amp;I3&amp;""",:password=&gt;"""&amp;J3&amp;""",:password_confirmation=&gt;"""&amp;J3&amp;""",:invalid_flag_code=&gt;0)"</f>
        <v xml:space="preserve">    User.create!(:login=&gt;"admin",:disp_sort=&gt;9999,:disp_name=&gt;"管理者",:j_name=&gt;"システム管理者",:e_name=&gt;"Administrator",:kana_name=&gt;"システムカンリシャ",:email=&gt;"sysadm@orbusneich.jp",:mmail=&gt;"",:password=&gt;"hogehoge",:password_confirmation=&gt;"hogehoge",:invalid_flag_code=&gt;0)</v>
      </c>
    </row>
    <row r="4" spans="1:12">
      <c r="A4">
        <v>2</v>
      </c>
      <c r="B4" t="s">
        <v>36</v>
      </c>
      <c r="C4">
        <v>1</v>
      </c>
      <c r="D4" t="s">
        <v>37</v>
      </c>
      <c r="E4" t="s">
        <v>37</v>
      </c>
      <c r="F4" t="s">
        <v>38</v>
      </c>
      <c r="G4" t="s">
        <v>39</v>
      </c>
      <c r="H4" s="1" t="s">
        <v>40</v>
      </c>
      <c r="J4" t="s">
        <v>35</v>
      </c>
      <c r="L4" t="str">
        <f>"    User.create!(:login=&gt;"""&amp;B4&amp;""",:disp_sort=&gt;"&amp;C4&amp;",:disp_name=&gt;"""&amp;D4&amp;""",:j_name=&gt;"""&amp;E4&amp;""",:e_name=&gt;"""&amp;F4&amp;""",:kana_name=&gt;"""&amp;G4&amp;""",:email=&gt;"""&amp;H4&amp;""",:mmail=&gt;"""&amp;I4&amp;""",:password=&gt;"""&amp;J4&amp;""",:password_confirmation=&gt;"""&amp;J4&amp;""",:invalid_flag_code=&gt;0)"</f>
        <v xml:space="preserve">    User.create!(:login=&gt;"taro",:disp_sort=&gt;1,:disp_name=&gt;"営業太郎",:j_name=&gt;"営業太郎",:e_name=&gt;"Taro Sales",:kana_name=&gt;"エイギョウ タロウ",:email=&gt;"taro@sanix.co.jp",:mmail=&gt;"",:password=&gt;"hogehoge",:password_confirmation=&gt;"hogehoge",:invalid_flag_code=&gt;0)</v>
      </c>
    </row>
    <row r="5" spans="1:12">
      <c r="A5">
        <v>3</v>
      </c>
      <c r="B5" t="s">
        <v>41</v>
      </c>
      <c r="C5">
        <v>2</v>
      </c>
      <c r="D5" t="s">
        <v>42</v>
      </c>
      <c r="E5" t="s">
        <v>42</v>
      </c>
      <c r="F5" t="s">
        <v>43</v>
      </c>
      <c r="G5" t="s">
        <v>44</v>
      </c>
      <c r="H5" s="1" t="s">
        <v>45</v>
      </c>
      <c r="J5" t="s">
        <v>35</v>
      </c>
      <c r="L5" t="str">
        <f>"    User.create!(:login=&gt;"""&amp;B5&amp;""",:disp_sort=&gt;"&amp;C5&amp;",:disp_name=&gt;"""&amp;D5&amp;""",:j_name=&gt;"""&amp;E5&amp;""",:e_name=&gt;"""&amp;F5&amp;""",:kana_name=&gt;"""&amp;G5&amp;""",:email=&gt;"""&amp;H5&amp;""",:mmail=&gt;"""&amp;I5&amp;""",:password=&gt;"""&amp;J5&amp;""",:password_confirmation=&gt;"""&amp;J5&amp;""",:invalid_flag_code=&gt;0)"</f>
        <v xml:space="preserve">    User.create!(:login=&gt;"hanako",:disp_sort=&gt;2,:disp_name=&gt;"サポート花子",:j_name=&gt;"サポート花子",:e_name=&gt;"Hanako Support",:kana_name=&gt;"サポート ハナコ",:email=&gt;"hanako@sanix.co.jp",:mmail=&gt;"",:password=&gt;"hogehoge",:password_confirmation=&gt;"hogehoge",:invalid_flag_code=&gt;0)</v>
      </c>
    </row>
    <row r="8" spans="1:12">
      <c r="A8" t="s">
        <v>46</v>
      </c>
    </row>
    <row r="9" spans="1:12">
      <c r="A9" t="s">
        <v>76</v>
      </c>
      <c r="B9" t="s">
        <v>2</v>
      </c>
      <c r="C9" t="s">
        <v>1</v>
      </c>
      <c r="D9" t="s">
        <v>3</v>
      </c>
      <c r="E9" t="s">
        <v>4</v>
      </c>
      <c r="F9" t="s">
        <v>5</v>
      </c>
      <c r="G9" t="s">
        <v>6</v>
      </c>
    </row>
    <row r="10" spans="1:12">
      <c r="A10">
        <v>1</v>
      </c>
      <c r="B10" t="s">
        <v>47</v>
      </c>
      <c r="C10">
        <v>9999</v>
      </c>
      <c r="D10" t="s">
        <v>48</v>
      </c>
      <c r="E10" t="s">
        <v>32</v>
      </c>
      <c r="F10" t="s">
        <v>49</v>
      </c>
      <c r="H10" t="str">
        <f>"    Role.create!(:disp_name=&gt;"""&amp;B10&amp;""",:disp_sort=&gt;"&amp;C10&amp;",:j_name=&gt;"""&amp;D10&amp;""",:e_name=&gt;"""&amp;E10&amp;""",:kana_name=&gt;"""&amp;F10&amp;""",:invalid_flag_code=&gt;0)"</f>
        <v xml:space="preserve">    Role.create!(:disp_name=&gt;"管理",:disp_sort=&gt;9999,:j_name=&gt;"システム管理",:e_name=&gt;"Administrator",:kana_name=&gt;"システムカンリ",:invalid_flag_code=&gt;0)</v>
      </c>
    </row>
    <row r="11" spans="1:12">
      <c r="A11">
        <v>2</v>
      </c>
      <c r="B11" t="s">
        <v>21</v>
      </c>
      <c r="C11">
        <v>1</v>
      </c>
      <c r="D11" t="s">
        <v>21</v>
      </c>
      <c r="E11" t="s">
        <v>22</v>
      </c>
      <c r="F11" t="s">
        <v>23</v>
      </c>
      <c r="H11" t="str">
        <f>"    Role.create!(:disp_name=&gt;"""&amp;B11&amp;""",:disp_sort=&gt;"&amp;C11&amp;",:j_name=&gt;"""&amp;D11&amp;""",:e_name=&gt;"""&amp;E11&amp;""",:kana_name=&gt;"""&amp;F11&amp;""",:invalid_flag_code=&gt;0)"</f>
        <v xml:space="preserve">    Role.create!(:disp_name=&gt;"営業",:disp_sort=&gt;1,:j_name=&gt;"営業",:e_name=&gt;"Sales",:kana_name=&gt;"エイギョウ",:invalid_flag_code=&gt;0)</v>
      </c>
    </row>
    <row r="12" spans="1:12">
      <c r="A12">
        <v>3</v>
      </c>
      <c r="B12" t="s">
        <v>50</v>
      </c>
      <c r="C12">
        <v>2</v>
      </c>
      <c r="D12" t="s">
        <v>50</v>
      </c>
      <c r="E12" t="s">
        <v>51</v>
      </c>
      <c r="F12" t="s">
        <v>50</v>
      </c>
      <c r="H12" t="str">
        <f>"    Role.create!(:disp_name=&gt;"""&amp;B12&amp;""",:disp_sort=&gt;"&amp;C12&amp;",:j_name=&gt;"""&amp;D12&amp;""",:e_name=&gt;"""&amp;E12&amp;""",:kana_name=&gt;"""&amp;F12&amp;""",:invalid_flag_code=&gt;0)"</f>
        <v xml:space="preserve">    Role.create!(:disp_name=&gt;"サポート",:disp_sort=&gt;2,:j_name=&gt;"サポート",:e_name=&gt;"Support",:kana_name=&gt;"サポート",:invalid_flag_code=&gt;0)</v>
      </c>
    </row>
    <row r="15" spans="1:12">
      <c r="A15" t="s">
        <v>52</v>
      </c>
    </row>
    <row r="16" spans="1:12">
      <c r="A16" t="s">
        <v>76</v>
      </c>
      <c r="B16" t="s">
        <v>53</v>
      </c>
      <c r="C16" t="s">
        <v>54</v>
      </c>
    </row>
    <row r="17" spans="1:11">
      <c r="A17">
        <v>1</v>
      </c>
      <c r="B17">
        <v>1</v>
      </c>
      <c r="C17">
        <v>1</v>
      </c>
      <c r="D17" t="str">
        <f>"    RolesUser.create!(:role_id=&gt;"&amp;B17&amp;",:user_id=&gt;"&amp;C17&amp;")"</f>
        <v xml:space="preserve">    RolesUser.create!(:role_id=&gt;1,:user_id=&gt;1)</v>
      </c>
    </row>
    <row r="18" spans="1:11">
      <c r="A18">
        <v>2</v>
      </c>
      <c r="B18">
        <v>2</v>
      </c>
      <c r="C18">
        <v>2</v>
      </c>
      <c r="D18" t="str">
        <f>"    RolesUser.create!(:role_id=&gt;"&amp;B18&amp;",:user_id=&gt;"&amp;C18&amp;")"</f>
        <v xml:space="preserve">    RolesUser.create!(:role_id=&gt;2,:user_id=&gt;2)</v>
      </c>
    </row>
    <row r="19" spans="1:11">
      <c r="A19">
        <v>3</v>
      </c>
      <c r="B19">
        <v>3</v>
      </c>
      <c r="C19">
        <v>3</v>
      </c>
      <c r="D19" t="str">
        <f>"    RolesUser.create!(:role_id=&gt;"&amp;B19&amp;",:user_id=&gt;"&amp;C19&amp;")"</f>
        <v xml:space="preserve">    RolesUser.create!(:role_id=&gt;3,:user_id=&gt;3)</v>
      </c>
    </row>
    <row r="22" spans="1:11">
      <c r="A22" t="s">
        <v>55</v>
      </c>
    </row>
    <row r="23" spans="1:11">
      <c r="A23" t="s">
        <v>76</v>
      </c>
      <c r="B23" t="s">
        <v>56</v>
      </c>
      <c r="C23" t="s">
        <v>54</v>
      </c>
    </row>
    <row r="24" spans="1:11">
      <c r="A24">
        <v>1</v>
      </c>
      <c r="B24">
        <v>4</v>
      </c>
      <c r="C24">
        <v>1</v>
      </c>
      <c r="D24" t="str">
        <f>"    SystemsUser.create!(:system_id=&gt;"&amp;B24&amp;",:user_id=&gt;"&amp;C24&amp;")"</f>
        <v xml:space="preserve">    SystemsUser.create!(:system_id=&gt;4,:user_id=&gt;1)</v>
      </c>
    </row>
    <row r="25" spans="1:11">
      <c r="A25">
        <v>2</v>
      </c>
      <c r="B25">
        <v>4</v>
      </c>
      <c r="C25">
        <v>2</v>
      </c>
      <c r="D25" t="str">
        <f>"    SystemsUser.create!(:system_id=&gt;"&amp;B25&amp;",:user_id=&gt;"&amp;C25&amp;")"</f>
        <v xml:space="preserve">    SystemsUser.create!(:system_id=&gt;4,:user_id=&gt;2)</v>
      </c>
    </row>
    <row r="26" spans="1:11">
      <c r="A26">
        <v>3</v>
      </c>
      <c r="B26">
        <v>4</v>
      </c>
      <c r="C26">
        <v>3</v>
      </c>
      <c r="D26" t="str">
        <f>"    SystemsUser.create!(:system_id=&gt;"&amp;B26&amp;",:user_id=&gt;"&amp;C26&amp;")"</f>
        <v xml:space="preserve">    SystemsUser.create!(:system_id=&gt;4,:user_id=&gt;3)</v>
      </c>
    </row>
    <row r="29" spans="1:11">
      <c r="A29" t="s">
        <v>73</v>
      </c>
    </row>
    <row r="30" spans="1:11">
      <c r="A30" t="s">
        <v>76</v>
      </c>
      <c r="B30" t="s">
        <v>54</v>
      </c>
      <c r="C30" t="s">
        <v>19</v>
      </c>
      <c r="D30" t="s">
        <v>74</v>
      </c>
      <c r="E30" t="s">
        <v>2</v>
      </c>
      <c r="F30" t="s">
        <v>1</v>
      </c>
      <c r="G30" t="s">
        <v>3</v>
      </c>
      <c r="H30" t="s">
        <v>4</v>
      </c>
      <c r="I30" t="s">
        <v>5</v>
      </c>
      <c r="J30" t="s">
        <v>6</v>
      </c>
    </row>
    <row r="31" spans="1:11">
      <c r="A31">
        <v>1</v>
      </c>
      <c r="B31">
        <v>1</v>
      </c>
      <c r="D31">
        <v>1</v>
      </c>
      <c r="E31" t="s">
        <v>30</v>
      </c>
      <c r="F31">
        <v>9999</v>
      </c>
      <c r="G31" t="s">
        <v>31</v>
      </c>
      <c r="H31" t="s">
        <v>32</v>
      </c>
      <c r="I31" t="s">
        <v>33</v>
      </c>
      <c r="K31" t="str">
        <f>"    UserPosition.create!(:user_id=&gt;"&amp;B31&amp;",:section_id=&gt;"&amp;IF(C31="", "nil",C31)&amp;",:position_number=&gt;"&amp;D31&amp;",:disp_name=&gt;"""&amp;E31&amp;""",:disp_sort=&gt;"&amp;F31&amp;",:j_name=&gt;"""&amp;G31&amp;""",:e_name=&gt;"""&amp;H31&amp;""",:kana_name=&gt;"""&amp;I31&amp;""",:invalid_flag_code=&gt;0)"</f>
        <v xml:space="preserve">    UserPosition.create!(:user_id=&gt;1,:section_id=&gt;nil,:position_number=&gt;1,:disp_name=&gt;"管理者",:disp_sort=&gt;9999,:j_name=&gt;"システム管理者",:e_name=&gt;"Administrator",:kana_name=&gt;"システムカンリシャ",:invalid_flag_code=&gt;0)</v>
      </c>
    </row>
    <row r="32" spans="1:11">
      <c r="A32">
        <v>2</v>
      </c>
      <c r="B32">
        <v>2</v>
      </c>
      <c r="C32">
        <v>1</v>
      </c>
      <c r="D32">
        <v>1</v>
      </c>
      <c r="E32" t="s">
        <v>37</v>
      </c>
      <c r="F32">
        <v>1</v>
      </c>
      <c r="G32" t="s">
        <v>37</v>
      </c>
      <c r="H32" t="s">
        <v>38</v>
      </c>
      <c r="I32" t="s">
        <v>39</v>
      </c>
      <c r="K32" t="str">
        <f>"    UserPosition.create!(:user_id=&gt;"&amp;B32&amp;",:section_id=&gt;"&amp;IF(C32="", "nil",C32)&amp;",:position_number=&gt;"&amp;D32&amp;",:disp_name=&gt;"""&amp;E32&amp;""",:disp_sort=&gt;"&amp;F32&amp;",:j_name=&gt;"""&amp;G32&amp;""",:e_name=&gt;"""&amp;H32&amp;""",:kana_name=&gt;"""&amp;I32&amp;""",:invalid_flag_code=&gt;0)"</f>
        <v xml:space="preserve">    UserPosition.create!(:user_id=&gt;2,:section_id=&gt;1,:position_number=&gt;1,:disp_name=&gt;"営業太郎",:disp_sort=&gt;1,:j_name=&gt;"営業太郎",:e_name=&gt;"Taro Sales",:kana_name=&gt;"エイギョウ タロウ",:invalid_flag_code=&gt;0)</v>
      </c>
    </row>
    <row r="33" spans="1:12">
      <c r="A33">
        <v>3</v>
      </c>
      <c r="B33">
        <v>3</v>
      </c>
      <c r="C33">
        <v>2</v>
      </c>
      <c r="D33">
        <v>1</v>
      </c>
      <c r="E33" t="s">
        <v>42</v>
      </c>
      <c r="F33">
        <v>2</v>
      </c>
      <c r="G33" t="s">
        <v>42</v>
      </c>
      <c r="H33" t="s">
        <v>43</v>
      </c>
      <c r="I33" t="s">
        <v>44</v>
      </c>
      <c r="K33" t="str">
        <f>"    UserPosition.create!(:user_id=&gt;"&amp;B33&amp;",:section_id=&gt;"&amp;IF(C33="", "nil",C33)&amp;",:position_number=&gt;"&amp;D33&amp;",:disp_name=&gt;"""&amp;E33&amp;""",:disp_sort=&gt;"&amp;F33&amp;",:j_name=&gt;"""&amp;G33&amp;""",:e_name=&gt;"""&amp;H33&amp;""",:kana_name=&gt;"""&amp;I33&amp;""",:invalid_flag_code=&gt;0)"</f>
        <v xml:space="preserve">    UserPosition.create!(:user_id=&gt;3,:section_id=&gt;2,:position_number=&gt;1,:disp_name=&gt;"サポート花子",:disp_sort=&gt;2,:j_name=&gt;"サポート花子",:e_name=&gt;"Hanako Support",:kana_name=&gt;"サポート ハナコ",:invalid_flag_code=&gt;0)</v>
      </c>
    </row>
    <row r="35" spans="1:12">
      <c r="A35" t="s">
        <v>79</v>
      </c>
    </row>
    <row r="36" spans="1:12">
      <c r="A36" t="s">
        <v>76</v>
      </c>
      <c r="B36" t="s">
        <v>54</v>
      </c>
      <c r="C36" t="s">
        <v>11</v>
      </c>
      <c r="D36" t="s">
        <v>19</v>
      </c>
      <c r="E36" t="s">
        <v>74</v>
      </c>
      <c r="F36" t="s">
        <v>2</v>
      </c>
      <c r="G36" t="s">
        <v>1</v>
      </c>
      <c r="H36" t="s">
        <v>3</v>
      </c>
      <c r="I36" t="s">
        <v>4</v>
      </c>
      <c r="J36" t="s">
        <v>5</v>
      </c>
      <c r="K36" t="s">
        <v>6</v>
      </c>
    </row>
    <row r="37" spans="1:12">
      <c r="A37">
        <v>1</v>
      </c>
      <c r="B37">
        <v>2</v>
      </c>
      <c r="C37">
        <v>1</v>
      </c>
      <c r="D37">
        <v>1</v>
      </c>
      <c r="E37">
        <v>1</v>
      </c>
      <c r="F37" t="s">
        <v>37</v>
      </c>
      <c r="G37">
        <v>1</v>
      </c>
      <c r="H37" t="s">
        <v>37</v>
      </c>
      <c r="I37" t="s">
        <v>38</v>
      </c>
      <c r="J37" t="s">
        <v>39</v>
      </c>
      <c r="L37" t="str">
        <f>"    UserSalesPosition.create!(:user_id=&gt;"&amp;B37&amp;",:sales_area_id=&gt;"&amp;C37&amp;",:section_id=&gt;"&amp;IF(D37="", "nil",D37)&amp;",:position_number=&gt;"&amp;E37&amp;",:disp_name=&gt;"""&amp;F37&amp;""",:disp_sort=&gt;"&amp;G37&amp;",:j_name=&gt;"""&amp;H37&amp;""",:e_name=&gt;"""&amp;I37&amp;""",:kana_name=&gt;"""&amp;J37&amp;""",:invalid_flag_code=&gt;0)"</f>
        <v xml:space="preserve">    UserSalesPosition.create!(:user_id=&gt;2,:sales_area_id=&gt;1,:section_id=&gt;1,:position_number=&gt;1,:disp_name=&gt;"営業太郎",:disp_sort=&gt;1,:j_name=&gt;"営業太郎",:e_name=&gt;"Taro Sales",:kana_name=&gt;"エイギョウ タロウ",:invalid_flag_code=&gt;0)</v>
      </c>
    </row>
  </sheetData>
  <phoneticPr fontId="2"/>
  <hyperlinks>
    <hyperlink ref="H4" r:id="rId1"/>
    <hyperlink ref="H5" r:id="rId2"/>
  </hyperlinks>
  <pageMargins left="0.78749999999999998" right="0.78749999999999998" top="1.05277777777778" bottom="1.05277777777778" header="0.78749999999999998" footer="0.78749999999999998"/>
  <pageSetup paperSize="9" firstPageNumber="0" orientation="portrait" horizontalDpi="0" verticalDpi="0" r:id="rId3"/>
  <headerFooter>
    <oddHeader>&amp;C&amp;"Takao P明朝,標準"&amp;12&amp;A</oddHeader>
    <oddFooter>&amp;C&amp;"Takao P明朝,標準"&amp;12ページ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14"/>
  <sheetViews>
    <sheetView zoomScale="75" zoomScaleNormal="75" zoomScalePageLayoutView="60" workbookViewId="0">
      <selection activeCell="O13" sqref="O13:O14"/>
    </sheetView>
  </sheetViews>
  <sheetFormatPr defaultRowHeight="12.75"/>
  <cols>
    <col min="2" max="1026" width="10.28515625"/>
  </cols>
  <sheetData>
    <row r="1" spans="1:15">
      <c r="A1" t="s">
        <v>57</v>
      </c>
    </row>
    <row r="2" spans="1:15">
      <c r="A2" t="s">
        <v>76</v>
      </c>
      <c r="B2" t="s">
        <v>2</v>
      </c>
      <c r="C2" t="s">
        <v>1</v>
      </c>
      <c r="D2" t="s">
        <v>3</v>
      </c>
      <c r="E2" t="s">
        <v>4</v>
      </c>
      <c r="F2" t="s">
        <v>5</v>
      </c>
      <c r="G2" t="s">
        <v>6</v>
      </c>
    </row>
    <row r="3" spans="1:15">
      <c r="A3">
        <v>1</v>
      </c>
      <c r="B3" s="2" t="s">
        <v>98</v>
      </c>
      <c r="C3">
        <v>1</v>
      </c>
      <c r="D3" t="s">
        <v>98</v>
      </c>
      <c r="E3" t="s">
        <v>112</v>
      </c>
      <c r="F3" t="s">
        <v>99</v>
      </c>
      <c r="H3" t="str">
        <f>"    ProductCategory.create!(:disp_name=&gt;"""&amp;B3&amp;""",:disp_sort=&gt;"&amp;C3&amp;",:j_name=&gt;"""&amp;D3&amp;""",:e_name=&gt;"""&amp;E3&amp;""",:kana_name=&gt;"""&amp;F3&amp;""",:invalid_flag_code=&gt;0)"</f>
        <v xml:space="preserve">    ProductCategory.create!(:disp_name=&gt;"製品カテゴリA",:disp_sort=&gt;1,:j_name=&gt;"製品カテゴリA",:e_name=&gt;"ProductCategoryA",:kana_name=&gt;"セイヒンカテゴリA",:invalid_flag_code=&gt;0)</v>
      </c>
    </row>
    <row r="6" spans="1:15">
      <c r="A6" t="s">
        <v>58</v>
      </c>
    </row>
    <row r="7" spans="1:15">
      <c r="A7" t="s">
        <v>76</v>
      </c>
      <c r="B7" t="s">
        <v>59</v>
      </c>
      <c r="C7" t="s">
        <v>2</v>
      </c>
      <c r="D7" t="s">
        <v>1</v>
      </c>
      <c r="E7" t="s">
        <v>3</v>
      </c>
      <c r="F7" t="s">
        <v>4</v>
      </c>
      <c r="G7" t="s">
        <v>5</v>
      </c>
      <c r="H7" t="s">
        <v>60</v>
      </c>
      <c r="I7" t="s">
        <v>6</v>
      </c>
    </row>
    <row r="8" spans="1:15">
      <c r="A8">
        <v>1</v>
      </c>
      <c r="B8">
        <v>1</v>
      </c>
      <c r="C8" t="s">
        <v>100</v>
      </c>
      <c r="D8">
        <v>1</v>
      </c>
      <c r="E8" t="s">
        <v>100</v>
      </c>
      <c r="F8" t="s">
        <v>110</v>
      </c>
      <c r="G8" t="s">
        <v>101</v>
      </c>
      <c r="H8">
        <v>0</v>
      </c>
      <c r="J8" t="str">
        <f>"    ProductSet.create!(:product_category_id=&gt;"&amp;B8&amp;",:disp_name=&gt;"""&amp;C8&amp;""",:disp_sort=&gt;"&amp;D8&amp;",:j_name=&gt;"""&amp;E8&amp;""",:e_name=&gt;"""&amp;F8&amp;""",:kana_name=&gt;"""&amp;G8&amp;""",:price_unique_code=&gt;"&amp;H8&amp;",:invalid_flag_code=&gt;0)"</f>
        <v xml:space="preserve">    ProductSet.create!(:product_category_id=&gt;1,:disp_name=&gt;"製品クラスA",:disp_sort=&gt;1,:j_name=&gt;"製品クラスA",:e_name=&gt;"ProductSetA",:kana_name=&gt;"セイヒンクラスA",:price_unique_code=&gt;0,:invalid_flag_code=&gt;0)</v>
      </c>
    </row>
    <row r="9" spans="1:15">
      <c r="A9">
        <v>2</v>
      </c>
      <c r="B9">
        <v>1</v>
      </c>
      <c r="C9" t="s">
        <v>103</v>
      </c>
      <c r="D9">
        <v>2</v>
      </c>
      <c r="E9" t="s">
        <v>103</v>
      </c>
      <c r="F9" t="s">
        <v>111</v>
      </c>
      <c r="G9" t="s">
        <v>104</v>
      </c>
      <c r="H9">
        <v>1</v>
      </c>
      <c r="J9" t="str">
        <f>"    ProductSet.create!(:product_category_id=&gt;"&amp;B9&amp;",:disp_name=&gt;"""&amp;C9&amp;""",:disp_sort=&gt;"&amp;D9&amp;",:j_name=&gt;"""&amp;E9&amp;""",:e_name=&gt;"""&amp;F9&amp;""",:kana_name=&gt;"""&amp;G9&amp;""",:price_unique_code=&gt;"&amp;H9&amp;",:invalid_flag_code=&gt;0)"</f>
        <v xml:space="preserve">    ProductSet.create!(:product_category_id=&gt;1,:disp_name=&gt;"製品クラスB",:disp_sort=&gt;2,:j_name=&gt;"製品クラスB",:e_name=&gt;"ProductSetB",:kana_name=&gt;"セイヒンクラスB",:price_unique_code=&gt;1,:invalid_flag_code=&gt;0)</v>
      </c>
    </row>
    <row r="11" spans="1:15">
      <c r="A11" t="s">
        <v>61</v>
      </c>
    </row>
    <row r="12" spans="1:15">
      <c r="A12" t="s">
        <v>76</v>
      </c>
      <c r="B12" t="s">
        <v>62</v>
      </c>
      <c r="C12" t="s">
        <v>63</v>
      </c>
      <c r="D12" t="s">
        <v>2</v>
      </c>
      <c r="E12" t="s">
        <v>1</v>
      </c>
      <c r="F12" t="s">
        <v>64</v>
      </c>
      <c r="G12" t="s">
        <v>65</v>
      </c>
      <c r="H12" s="2" t="s">
        <v>212</v>
      </c>
      <c r="I12" t="s">
        <v>66</v>
      </c>
      <c r="J12" t="s">
        <v>199</v>
      </c>
      <c r="K12" t="s">
        <v>67</v>
      </c>
      <c r="L12" t="s">
        <v>68</v>
      </c>
      <c r="M12" t="s">
        <v>69</v>
      </c>
      <c r="N12" t="s">
        <v>6</v>
      </c>
    </row>
    <row r="13" spans="1:15">
      <c r="A13">
        <v>1</v>
      </c>
      <c r="B13">
        <v>1</v>
      </c>
      <c r="C13" t="s">
        <v>70</v>
      </c>
      <c r="D13" t="s">
        <v>102</v>
      </c>
      <c r="E13">
        <v>1</v>
      </c>
      <c r="F13" t="s">
        <v>102</v>
      </c>
      <c r="G13" t="s">
        <v>102</v>
      </c>
      <c r="H13" s="2" t="s">
        <v>213</v>
      </c>
      <c r="I13" t="s">
        <v>70</v>
      </c>
      <c r="J13" t="s">
        <v>70</v>
      </c>
      <c r="K13">
        <v>1</v>
      </c>
      <c r="L13">
        <v>1</v>
      </c>
      <c r="M13">
        <v>1</v>
      </c>
      <c r="O13" t="str">
        <f>"    Product.create!(:product_set_id=&gt;"&amp;B13&amp;",:product_number=&gt;"&amp;C13&amp;",:disp_name=&gt;"""&amp;D13&amp;""",:disp_sort=&gt;"&amp;E13&amp;",:product_name=&gt;"""&amp;F13&amp;""",:sales_name=&gt;"""&amp;G13&amp;""",:kana_name=&gt;"""&amp;H13&amp;""",:jan=&gt;"""&amp;I13&amp;""",:uccean128=&gt;"""&amp;J13&amp;""",:class_risk_code=&gt;"&amp;K13&amp;",:unit_code=&gt;"&amp;L13&amp;",:quantity=&gt;"&amp;M13&amp;",:invalid_flag_code=&gt;0)"</f>
        <v xml:space="preserve">    Product.create!(:product_set_id=&gt;1,:product_number=&gt;00000001,:disp_name=&gt;"製品A",:disp_sort=&gt;1,:product_name=&gt;"製品A",:sales_name=&gt;"製品A",:kana_name=&gt;"セイヒンA",:jan=&gt;"00000001",:uccean128=&gt;"00000001",:class_risk_code=&gt;1,:unit_code=&gt;1,:quantity=&gt;1,:invalid_flag_code=&gt;0)</v>
      </c>
    </row>
    <row r="14" spans="1:15">
      <c r="A14">
        <v>2</v>
      </c>
      <c r="B14">
        <v>2</v>
      </c>
      <c r="C14" t="s">
        <v>71</v>
      </c>
      <c r="D14" t="s">
        <v>105</v>
      </c>
      <c r="E14">
        <v>2</v>
      </c>
      <c r="F14" t="s">
        <v>105</v>
      </c>
      <c r="G14" t="s">
        <v>105</v>
      </c>
      <c r="H14" s="2" t="s">
        <v>214</v>
      </c>
      <c r="I14" t="s">
        <v>71</v>
      </c>
      <c r="J14" t="s">
        <v>71</v>
      </c>
      <c r="K14">
        <v>2</v>
      </c>
      <c r="L14">
        <v>1</v>
      </c>
      <c r="M14">
        <v>10</v>
      </c>
      <c r="O14" t="str">
        <f>"    Product.create!(:product_set_id=&gt;"&amp;B14&amp;",:product_number=&gt;"&amp;C14&amp;",:disp_name=&gt;"""&amp;D14&amp;""",:disp_sort=&gt;"&amp;E14&amp;",:product_name=&gt;"""&amp;F14&amp;""",:sales_name=&gt;"""&amp;G14&amp;""",:kana_name=&gt;"""&amp;H14&amp;""",:jan=&gt;"""&amp;I14&amp;""",:uccean128=&gt;"""&amp;J14&amp;""",:class_risk_code=&gt;"&amp;K14&amp;",:unit_code=&gt;"&amp;L14&amp;",:quantity=&gt;"&amp;M14&amp;",:invalid_flag_code=&gt;0)"</f>
        <v xml:space="preserve">    Product.create!(:product_set_id=&gt;2,:product_number=&gt;00000002,:disp_name=&gt;"製品B",:disp_sort=&gt;2,:product_name=&gt;"製品B",:sales_name=&gt;"製品B",:kana_name=&gt;"セイヒンＢ",:jan=&gt;"00000002",:uccean128=&gt;"00000002",:class_risk_code=&gt;2,:unit_code=&gt;1,:quantity=&gt;10,:invalid_flag_code=&gt;0)</v>
      </c>
    </row>
  </sheetData>
  <phoneticPr fontId="2"/>
  <pageMargins left="0.78749999999999998" right="0.78749999999999998" top="1.05277777777778" bottom="1.05277777777778" header="0.78749999999999998" footer="0.78749999999999998"/>
  <pageSetup paperSize="9" firstPageNumber="0" orientation="portrait" horizontalDpi="0" verticalDpi="0" r:id="rId1"/>
  <headerFooter>
    <oddHeader>&amp;C&amp;"Takao P明朝,標準"&amp;12&amp;A</oddHeader>
    <oddFooter>&amp;C&amp;"Takao P明朝,標準"&amp;12ページ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12"/>
  <sheetViews>
    <sheetView zoomScale="75" zoomScaleNormal="75" workbookViewId="0">
      <selection activeCell="J11" sqref="J11:J12"/>
    </sheetView>
  </sheetViews>
  <sheetFormatPr defaultRowHeight="12.75"/>
  <cols>
    <col min="16" max="16" width="10.28515625" bestFit="1" customWidth="1"/>
  </cols>
  <sheetData>
    <row r="1" spans="1:17">
      <c r="A1" t="s">
        <v>72</v>
      </c>
    </row>
    <row r="2" spans="1:17">
      <c r="A2" t="s">
        <v>75</v>
      </c>
      <c r="B2" t="s">
        <v>330</v>
      </c>
      <c r="C2" t="s">
        <v>83</v>
      </c>
      <c r="D2" t="s">
        <v>2</v>
      </c>
      <c r="E2" t="s">
        <v>1</v>
      </c>
      <c r="F2" t="s">
        <v>3</v>
      </c>
      <c r="G2" t="s">
        <v>4</v>
      </c>
      <c r="H2" t="s">
        <v>5</v>
      </c>
      <c r="I2" t="s">
        <v>84</v>
      </c>
      <c r="J2" t="s">
        <v>85</v>
      </c>
      <c r="K2" t="s">
        <v>86</v>
      </c>
      <c r="L2" t="s">
        <v>87</v>
      </c>
      <c r="M2" t="s">
        <v>88</v>
      </c>
      <c r="N2" t="s">
        <v>89</v>
      </c>
      <c r="O2" t="s">
        <v>90</v>
      </c>
      <c r="P2" t="s">
        <v>6</v>
      </c>
    </row>
    <row r="3" spans="1:17">
      <c r="A3">
        <v>1</v>
      </c>
      <c r="B3">
        <v>1</v>
      </c>
      <c r="D3" s="2" t="s">
        <v>80</v>
      </c>
      <c r="E3">
        <v>1</v>
      </c>
      <c r="F3" s="2" t="s">
        <v>80</v>
      </c>
      <c r="G3" t="s">
        <v>81</v>
      </c>
      <c r="H3" s="2" t="s">
        <v>82</v>
      </c>
      <c r="I3" t="s">
        <v>92</v>
      </c>
      <c r="J3" s="2" t="s">
        <v>93</v>
      </c>
      <c r="K3" s="2" t="s">
        <v>94</v>
      </c>
      <c r="L3" t="s">
        <v>95</v>
      </c>
      <c r="M3" s="2" t="s">
        <v>96</v>
      </c>
      <c r="N3" s="2" t="s">
        <v>97</v>
      </c>
      <c r="O3">
        <v>2</v>
      </c>
      <c r="Q3" t="str">
        <f>"    Warehouse.create!(:user_sales_position_id=&gt;"&amp;IF(C3="","nil",C3)&amp;",:own_flag_code=&gt;"&amp;B3&amp;",:disp_name=&gt;"""&amp;D3&amp;""",:disp_sort=&gt;"&amp;E3&amp;",:j_name=&gt;"""&amp;F3&amp;""",:e_name=&gt;"""&amp;G3&amp;""",:kana_name=&gt;"""&amp;H3&amp;""",:zip=&gt;"""&amp;I3&amp;""",:address_1=&gt;"""&amp;J3&amp;""",:address_2=&gt;"""&amp;K3&amp;""",:address_3=&gt;"""&amp;L3&amp;""",:tel=&gt;"""&amp;M3&amp;""",:fax=&gt;"""&amp;N3&amp;""",:title_code=&gt;"&amp;O3&amp;",:invalid_flag_code=&gt;0)"</f>
        <v xml:space="preserve">    Warehouse.create!(:user_sales_position_id=&gt;nil,:own_flag_code=&gt;1,:disp_name=&gt;"自社",:disp_sort=&gt;1,:j_name=&gt;"自社",:e_name=&gt;"own",:kana_name=&gt;"ジシャ",:zip=&gt;"101-0033",:address_1=&gt;"東京都千代田区",:address_2=&gt;"神田岩本町４番地",:address_3=&gt;"神田北辰ビル３F ",:tel=&gt;"03-5209-1031",:fax=&gt;"03-5209-1033",:title_code=&gt;2,:invalid_flag_code=&gt;0)</v>
      </c>
    </row>
    <row r="4" spans="1:17">
      <c r="A4">
        <v>2</v>
      </c>
      <c r="B4">
        <v>1</v>
      </c>
      <c r="D4" s="2" t="s">
        <v>331</v>
      </c>
      <c r="E4">
        <v>1</v>
      </c>
      <c r="F4" s="2" t="s">
        <v>331</v>
      </c>
      <c r="G4" t="s">
        <v>333</v>
      </c>
      <c r="H4" s="2" t="s">
        <v>332</v>
      </c>
      <c r="I4" t="s">
        <v>92</v>
      </c>
      <c r="J4" s="2" t="s">
        <v>93</v>
      </c>
      <c r="K4" s="2" t="s">
        <v>94</v>
      </c>
      <c r="L4" t="s">
        <v>95</v>
      </c>
      <c r="M4" s="2" t="s">
        <v>96</v>
      </c>
      <c r="N4" s="2" t="s">
        <v>97</v>
      </c>
      <c r="O4">
        <v>2</v>
      </c>
      <c r="Q4" t="str">
        <f t="shared" ref="Q4:Q6" si="0">"    Warehouse.create!(:user_sales_position_id=&gt;"&amp;IF(C4="","nil",C4)&amp;",:own_flag_code=&gt;"&amp;B4&amp;",:disp_name=&gt;"""&amp;D4&amp;""",:disp_sort=&gt;"&amp;E4&amp;",:j_name=&gt;"""&amp;F4&amp;""",:e_name=&gt;"""&amp;G4&amp;""",:kana_name=&gt;"""&amp;H4&amp;""",:zip=&gt;"""&amp;I4&amp;""",:address_1=&gt;"""&amp;J4&amp;""",:address_2=&gt;"""&amp;K4&amp;""",:address_3=&gt;"""&amp;L4&amp;""",:tel=&gt;"""&amp;M4&amp;""",:fax=&gt;"""&amp;N4&amp;""",:title_code=&gt;"&amp;O4&amp;",:invalid_flag_code=&gt;0)"</f>
        <v xml:space="preserve">    Warehouse.create!(:user_sales_position_id=&gt;nil,:own_flag_code=&gt;1,:disp_name=&gt;"自社予備",:disp_sort=&gt;1,:j_name=&gt;"自社予備",:e_name=&gt;"own backup",:kana_name=&gt;"ジシャヨビ",:zip=&gt;"101-0033",:address_1=&gt;"東京都千代田区",:address_2=&gt;"神田岩本町４番地",:address_3=&gt;"神田北辰ビル３F ",:tel=&gt;"03-5209-1031",:fax=&gt;"03-5209-1033",:title_code=&gt;2,:invalid_flag_code=&gt;0)</v>
      </c>
    </row>
    <row r="5" spans="1:17">
      <c r="A5">
        <v>3</v>
      </c>
      <c r="B5">
        <v>0</v>
      </c>
      <c r="C5">
        <v>1</v>
      </c>
      <c r="D5" s="2" t="s">
        <v>106</v>
      </c>
      <c r="E5">
        <v>2</v>
      </c>
      <c r="F5" s="2" t="s">
        <v>106</v>
      </c>
      <c r="G5" t="s">
        <v>108</v>
      </c>
      <c r="H5" s="2" t="s">
        <v>113</v>
      </c>
      <c r="I5" t="s">
        <v>91</v>
      </c>
      <c r="J5" s="2" t="s">
        <v>115</v>
      </c>
      <c r="K5" s="2" t="s">
        <v>116</v>
      </c>
      <c r="M5" s="2" t="s">
        <v>118</v>
      </c>
      <c r="N5" s="2" t="s">
        <v>118</v>
      </c>
      <c r="O5">
        <v>1</v>
      </c>
      <c r="Q5" t="str">
        <f t="shared" si="0"/>
        <v xml:space="preserve">    Warehouse.create!(:user_sales_position_id=&gt;1,:own_flag_code=&gt;0,:disp_name=&gt;"病院A",:disp_sort=&gt;2,:j_name=&gt;"病院A",:e_name=&gt;"HospitalA",:kana_name=&gt;"ビョウインA",:zip=&gt;"111-1111",:address_1=&gt;"東京都渋谷区",:address_2=&gt;"代々木上原１番地",:address_3=&gt;"",:tel=&gt;"03-1111-1111",:fax=&gt;"03-1111-1111",:title_code=&gt;1,:invalid_flag_code=&gt;0)</v>
      </c>
    </row>
    <row r="6" spans="1:17">
      <c r="A6">
        <v>4</v>
      </c>
      <c r="B6">
        <v>0</v>
      </c>
      <c r="C6">
        <v>1</v>
      </c>
      <c r="D6" s="2" t="s">
        <v>107</v>
      </c>
      <c r="E6">
        <v>3</v>
      </c>
      <c r="F6" s="2" t="s">
        <v>107</v>
      </c>
      <c r="G6" t="s">
        <v>109</v>
      </c>
      <c r="H6" s="2" t="s">
        <v>114</v>
      </c>
      <c r="I6" t="s">
        <v>91</v>
      </c>
      <c r="J6" s="2" t="s">
        <v>115</v>
      </c>
      <c r="K6" s="2" t="s">
        <v>117</v>
      </c>
      <c r="M6" s="2" t="s">
        <v>118</v>
      </c>
      <c r="N6" s="2" t="s">
        <v>118</v>
      </c>
      <c r="O6">
        <v>1</v>
      </c>
      <c r="Q6" t="str">
        <f t="shared" si="0"/>
        <v xml:space="preserve">    Warehouse.create!(:user_sales_position_id=&gt;1,:own_flag_code=&gt;0,:disp_name=&gt;"病院B",:disp_sort=&gt;3,:j_name=&gt;"病院B",:e_name=&gt;"HospitalB",:kana_name=&gt;"ビョウインB",:zip=&gt;"111-1111",:address_1=&gt;"東京都渋谷区",:address_2=&gt;"代々木上原２番地",:address_3=&gt;"",:tel=&gt;"03-1111-1111",:fax=&gt;"03-1111-1111",:title_code=&gt;1,:invalid_flag_code=&gt;0)</v>
      </c>
    </row>
    <row r="9" spans="1:17">
      <c r="A9" t="s">
        <v>305</v>
      </c>
    </row>
    <row r="10" spans="1:17">
      <c r="A10" t="s">
        <v>75</v>
      </c>
      <c r="B10" t="s">
        <v>152</v>
      </c>
      <c r="C10" t="s">
        <v>153</v>
      </c>
      <c r="D10" t="s">
        <v>324</v>
      </c>
      <c r="E10" t="s">
        <v>325</v>
      </c>
      <c r="F10" t="s">
        <v>326</v>
      </c>
      <c r="G10" t="s">
        <v>327</v>
      </c>
      <c r="H10" t="s">
        <v>328</v>
      </c>
      <c r="I10" t="s">
        <v>6</v>
      </c>
    </row>
    <row r="11" spans="1:17">
      <c r="A11">
        <v>1</v>
      </c>
      <c r="B11">
        <v>2</v>
      </c>
      <c r="C11">
        <v>1</v>
      </c>
      <c r="D11">
        <v>2</v>
      </c>
      <c r="E11">
        <v>2</v>
      </c>
      <c r="F11">
        <v>1</v>
      </c>
      <c r="G11" s="2" t="s">
        <v>329</v>
      </c>
      <c r="H11">
        <v>900</v>
      </c>
      <c r="J11" t="str">
        <f>"    WarehousesCustomer.create!(:warehouse_id=&gt;"&amp;B11&amp;",:customer_id=&gt;"&amp;C11&amp;",:shipment_customer_id=&gt;"&amp;D11&amp;",:delivery_id=&gt;"&amp;E11&amp;",:trucking_id=&gt;"&amp;F11&amp;",:receiver_name=&gt;"""&amp;G11&amp;""",:request_time_code=&gt;"&amp;H11&amp;",:invalid_flag_code=&gt;0)"</f>
        <v xml:space="preserve">    WarehousesCustomer.create!(:warehouse_id=&gt;2,:customer_id=&gt;1,:shipment_customer_id=&gt;2,:delivery_id=&gt;2,:trucking_id=&gt;1,:receiver_name=&gt;"受取担当A",:request_time_code=&gt;900,:invalid_flag_code=&gt;0)</v>
      </c>
    </row>
    <row r="12" spans="1:17">
      <c r="A12">
        <v>2</v>
      </c>
      <c r="B12">
        <v>3</v>
      </c>
      <c r="C12">
        <v>2</v>
      </c>
      <c r="D12">
        <v>2</v>
      </c>
      <c r="E12">
        <v>2</v>
      </c>
      <c r="F12">
        <v>1</v>
      </c>
      <c r="G12" s="2" t="s">
        <v>329</v>
      </c>
      <c r="H12">
        <v>1000</v>
      </c>
      <c r="J12" t="str">
        <f>"    WarehousesCustomer.create!(:warehouse_id=&gt;"&amp;B12&amp;",:customer_id=&gt;"&amp;C12&amp;",:shipment_customer_id=&gt;"&amp;D12&amp;",:delivery_id=&gt;"&amp;E12&amp;",:trucking_id=&gt;"&amp;F12&amp;",:receiver_name=&gt;"""&amp;G12&amp;""",:request_time_code=&gt;"&amp;H12&amp;",:invalid_flag_code=&gt;0)"</f>
        <v xml:space="preserve">    WarehousesCustomer.create!(:warehouse_id=&gt;3,:customer_id=&gt;2,:shipment_customer_id=&gt;2,:delivery_id=&gt;2,:trucking_id=&gt;1,:receiver_name=&gt;"受取担当A",:request_time_code=&gt;1000,:invalid_flag_code=&gt;0)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32"/>
  <sheetViews>
    <sheetView zoomScale="75" zoomScaleNormal="75" workbookViewId="0">
      <selection activeCell="K39" sqref="K39"/>
    </sheetView>
  </sheetViews>
  <sheetFormatPr defaultRowHeight="12.75"/>
  <sheetData>
    <row r="1" spans="1:10">
      <c r="A1" t="s">
        <v>119</v>
      </c>
    </row>
    <row r="2" spans="1:10">
      <c r="A2" t="s">
        <v>75</v>
      </c>
      <c r="B2" t="s">
        <v>1</v>
      </c>
      <c r="C2" t="s">
        <v>2</v>
      </c>
      <c r="D2" t="s">
        <v>3</v>
      </c>
      <c r="E2" t="s">
        <v>4</v>
      </c>
      <c r="F2" t="s">
        <v>121</v>
      </c>
      <c r="G2" t="s">
        <v>120</v>
      </c>
      <c r="H2" t="s">
        <v>6</v>
      </c>
    </row>
    <row r="3" spans="1:10">
      <c r="A3">
        <v>1</v>
      </c>
      <c r="B3">
        <v>1</v>
      </c>
      <c r="C3" s="2" t="s">
        <v>166</v>
      </c>
      <c r="D3" s="2" t="s">
        <v>166</v>
      </c>
      <c r="E3" t="s">
        <v>170</v>
      </c>
      <c r="F3" t="s">
        <v>177</v>
      </c>
      <c r="G3">
        <v>5</v>
      </c>
      <c r="I3" t="str">
        <f>"    CustomerGroup.create!(:disp_sort=&gt;"&amp;B3&amp;",:disp_name=&gt;"""&amp;C3&amp;""",:j_name=&gt;"""&amp;D3&amp;""",:e_name=&gt;"""&amp;E3&amp;""",:kana_name=&gt;"""&amp;F3&amp;""",:cutoff_date_code=&gt;"&amp;G3&amp;",:invalid_flag_code=&gt;0)"</f>
        <v xml:space="preserve">    CustomerGroup.create!(:disp_sort=&gt;1,:disp_name=&gt;"得意先グループA",:j_name=&gt;"得意先グループA",:e_name=&gt;"CustomerGroupA",:kana_name=&gt;"トクイサキグループA",:cutoff_date_code=&gt;5,:invalid_flag_code=&gt;0)</v>
      </c>
    </row>
    <row r="4" spans="1:10">
      <c r="A4">
        <v>2</v>
      </c>
      <c r="B4">
        <v>2</v>
      </c>
      <c r="C4" s="2" t="s">
        <v>167</v>
      </c>
      <c r="D4" s="2" t="s">
        <v>167</v>
      </c>
      <c r="E4" t="s">
        <v>171</v>
      </c>
      <c r="F4" s="2" t="s">
        <v>174</v>
      </c>
      <c r="G4">
        <v>99</v>
      </c>
      <c r="I4" t="str">
        <f>"    CustomerGroup.create!(:disp_sort=&gt;"&amp;B4&amp;",:disp_name=&gt;"""&amp;C4&amp;""",:j_name=&gt;"""&amp;D4&amp;""",:e_name=&gt;"""&amp;E4&amp;""",:kana_name=&gt;"""&amp;F4&amp;""",:cutoff_date_code=&gt;"&amp;G4&amp;",:invalid_flag_code=&gt;0)"</f>
        <v xml:space="preserve">    CustomerGroup.create!(:disp_sort=&gt;2,:disp_name=&gt;"得意先グループB",:j_name=&gt;"得意先グループB",:e_name=&gt;"CustomerGroupB",:kana_name=&gt;"トクイサキグループB",:cutoff_date_code=&gt;99,:invalid_flag_code=&gt;0)</v>
      </c>
    </row>
    <row r="7" spans="1:10">
      <c r="A7" t="s">
        <v>136</v>
      </c>
    </row>
    <row r="8" spans="1:10">
      <c r="A8" t="s">
        <v>76</v>
      </c>
      <c r="B8" t="s">
        <v>137</v>
      </c>
      <c r="C8" t="s">
        <v>138</v>
      </c>
      <c r="D8" t="s">
        <v>139</v>
      </c>
      <c r="E8" t="s">
        <v>140</v>
      </c>
      <c r="F8" t="s">
        <v>141</v>
      </c>
      <c r="G8" t="s">
        <v>142</v>
      </c>
      <c r="H8" t="s">
        <v>143</v>
      </c>
      <c r="I8" t="s">
        <v>6</v>
      </c>
    </row>
    <row r="9" spans="1:10">
      <c r="A9">
        <v>1</v>
      </c>
      <c r="B9">
        <v>1</v>
      </c>
      <c r="C9">
        <v>101</v>
      </c>
      <c r="D9">
        <v>0</v>
      </c>
      <c r="E9">
        <v>0</v>
      </c>
      <c r="F9">
        <v>99</v>
      </c>
      <c r="J9" t="str">
        <f>"    CustomerGroupPayment.create!(:customer_group_id=&gt;"&amp;B9&amp;",:payment_condition_code=&gt;"&amp;C9&amp;",:payment_type_code=&gt;"&amp;D9&amp;",:payment_month_code=&gt;"&amp;E9&amp;",:payment_date_code=&gt;"&amp;F9&amp;",:encach_month_code=&gt;"&amp;IF(G9="", "nil", G9)&amp;",:encach_date_code=&gt;"&amp;IF(H9="", "nil", H9)&amp;")"</f>
        <v xml:space="preserve">    CustomerGroupPayment.create!(:customer_group_id=&gt;1,:payment_condition_code=&gt;101,:payment_type_code=&gt;0,:payment_month_code=&gt;0,:payment_date_code=&gt;99,:encach_month_code=&gt;nil,:encach_date_code=&gt;nil)</v>
      </c>
    </row>
    <row r="10" spans="1:10">
      <c r="A10">
        <v>2</v>
      </c>
      <c r="B10">
        <v>1</v>
      </c>
      <c r="C10">
        <v>103</v>
      </c>
      <c r="D10">
        <v>50</v>
      </c>
      <c r="E10">
        <v>1</v>
      </c>
      <c r="F10">
        <v>99</v>
      </c>
      <c r="J10" t="str">
        <f t="shared" ref="J10:J12" si="0">"    CustomerGroupPayment.create!(:customer_group_id=&gt;"&amp;B10&amp;",:payment_condition_code=&gt;"&amp;C10&amp;",:payment_type_code=&gt;"&amp;D10&amp;",:payment_month_code=&gt;"&amp;E10&amp;",:payment_date_code=&gt;"&amp;F10&amp;",:encach_month_code=&gt;"&amp;IF(G10="", "nil", G10)&amp;",:encach_date_code=&gt;"&amp;IF(H10="", "nil", H10)&amp;")"</f>
        <v xml:space="preserve">    CustomerGroupPayment.create!(:customer_group_id=&gt;1,:payment_condition_code=&gt;103,:payment_type_code=&gt;50,:payment_month_code=&gt;1,:payment_date_code=&gt;99,:encach_month_code=&gt;nil,:encach_date_code=&gt;nil)</v>
      </c>
    </row>
    <row r="11" spans="1:10">
      <c r="A11">
        <v>3</v>
      </c>
      <c r="B11">
        <v>2</v>
      </c>
      <c r="C11">
        <v>102</v>
      </c>
      <c r="D11">
        <v>0</v>
      </c>
      <c r="E11">
        <v>2</v>
      </c>
      <c r="F11">
        <v>20</v>
      </c>
      <c r="J11" t="str">
        <f t="shared" si="0"/>
        <v xml:space="preserve">    CustomerGroupPayment.create!(:customer_group_id=&gt;2,:payment_condition_code=&gt;102,:payment_type_code=&gt;0,:payment_month_code=&gt;2,:payment_date_code=&gt;20,:encach_month_code=&gt;nil,:encach_date_code=&gt;nil)</v>
      </c>
    </row>
    <row r="12" spans="1:10">
      <c r="A12">
        <v>4</v>
      </c>
      <c r="B12">
        <v>2</v>
      </c>
      <c r="C12">
        <v>104</v>
      </c>
      <c r="D12">
        <v>90</v>
      </c>
      <c r="E12">
        <v>3</v>
      </c>
      <c r="F12">
        <v>20</v>
      </c>
      <c r="G12">
        <v>3</v>
      </c>
      <c r="H12">
        <v>99</v>
      </c>
      <c r="J12" t="str">
        <f t="shared" si="0"/>
        <v xml:space="preserve">    CustomerGroupPayment.create!(:customer_group_id=&gt;2,:payment_condition_code=&gt;104,:payment_type_code=&gt;90,:payment_month_code=&gt;3,:payment_date_code=&gt;20,:encach_month_code=&gt;3,:encach_date_code=&gt;99)</v>
      </c>
    </row>
    <row r="16" spans="1:10">
      <c r="A16" t="s">
        <v>135</v>
      </c>
    </row>
    <row r="17" spans="1:29">
      <c r="A17" t="s">
        <v>75</v>
      </c>
      <c r="B17" t="s">
        <v>122</v>
      </c>
      <c r="C17" t="s">
        <v>123</v>
      </c>
      <c r="D17" t="s">
        <v>54</v>
      </c>
      <c r="E17" t="s">
        <v>2</v>
      </c>
      <c r="F17" t="s">
        <v>1</v>
      </c>
      <c r="G17" t="s">
        <v>3</v>
      </c>
      <c r="H17" t="s">
        <v>4</v>
      </c>
      <c r="I17" t="s">
        <v>5</v>
      </c>
      <c r="J17" t="s">
        <v>124</v>
      </c>
      <c r="K17" t="s">
        <v>125</v>
      </c>
      <c r="L17" t="s">
        <v>84</v>
      </c>
      <c r="M17" t="s">
        <v>85</v>
      </c>
      <c r="N17" t="s">
        <v>86</v>
      </c>
      <c r="O17" t="s">
        <v>87</v>
      </c>
      <c r="P17" t="s">
        <v>88</v>
      </c>
      <c r="Q17" t="s">
        <v>89</v>
      </c>
      <c r="R17" t="s">
        <v>90</v>
      </c>
      <c r="S17" t="s">
        <v>126</v>
      </c>
      <c r="T17" t="s">
        <v>127</v>
      </c>
      <c r="U17" t="s">
        <v>128</v>
      </c>
      <c r="V17" t="s">
        <v>129</v>
      </c>
      <c r="W17" t="s">
        <v>130</v>
      </c>
      <c r="X17" t="s">
        <v>131</v>
      </c>
      <c r="Y17" t="s">
        <v>132</v>
      </c>
      <c r="Z17" t="s">
        <v>133</v>
      </c>
      <c r="AA17" t="s">
        <v>134</v>
      </c>
      <c r="AB17" t="s">
        <v>6</v>
      </c>
    </row>
    <row r="18" spans="1:29">
      <c r="A18">
        <v>1</v>
      </c>
      <c r="B18">
        <v>1</v>
      </c>
      <c r="C18">
        <v>1</v>
      </c>
      <c r="D18">
        <v>3</v>
      </c>
      <c r="E18" s="2" t="s">
        <v>168</v>
      </c>
      <c r="F18">
        <v>1</v>
      </c>
      <c r="G18" s="2" t="s">
        <v>168</v>
      </c>
      <c r="H18" t="s">
        <v>172</v>
      </c>
      <c r="I18" t="s">
        <v>175</v>
      </c>
      <c r="J18" s="2" t="s">
        <v>168</v>
      </c>
      <c r="K18" s="2" t="s">
        <v>144</v>
      </c>
      <c r="L18" s="2" t="s">
        <v>91</v>
      </c>
      <c r="M18" s="2" t="s">
        <v>115</v>
      </c>
      <c r="N18" s="2" t="s">
        <v>116</v>
      </c>
      <c r="P18" s="2" t="s">
        <v>118</v>
      </c>
      <c r="Q18" s="2" t="s">
        <v>118</v>
      </c>
      <c r="R18">
        <v>2</v>
      </c>
      <c r="S18">
        <v>1</v>
      </c>
      <c r="T18">
        <v>5</v>
      </c>
      <c r="U18">
        <v>0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C18" t="str">
        <f>"    Customer.create!(:charge_customer_id=&gt;"&amp;A18&amp;",:charge_customer_group_id=&gt;"&amp;B18&amp;",:user_id=&gt;"&amp;C18&amp;",:disp_name=&gt;"""&amp;E18&amp;""",:disp_sort=&gt;"&amp;F18&amp;",:j_name=&gt;"""&amp;G18&amp;""",:e_name=&gt;"""&amp;H18&amp;""",:kana_name=&gt;"""&amp;I18&amp;""",:print_name_1=&gt;"""&amp;J18&amp;""",:print_name_2=&gt;"""&amp;K18&amp;""",:zip=&gt;"""&amp;L18&amp;""",:address_1=&gt;"""&amp;M18&amp;""",:address_2=&gt;"""&amp;N18&amp;""",:address_3=&gt;"""&amp;O18&amp;""",:tel=&gt;"""&amp;P18&amp;""",:fax=&gt;"""&amp;Q18&amp;""",:title_code=&gt;"&amp;R18&amp;",:duty_type_code=&gt;"&amp;S18&amp;",:duty_rate=&gt;"&amp;T18&amp;",:price_duty_type_code=&gt;"&amp;U18&amp;",:duty_calc_type_code=&gt;"&amp;V18&amp;",:frac_digit_code=&gt;"&amp;W18&amp;",:fraction_method_code=&gt;"&amp;X18&amp;",:shipping_sheet_type_code=&gt;"&amp;Y18&amp;",:sale_sheet_type_code=&gt;"&amp;Z18&amp;",:charge_sheet_type_code=&gt;"&amp;AA18&amp;",:invalid_flag_code=&gt;0)"</f>
        <v xml:space="preserve">    Customer.create!(:charge_customer_id=&gt;1,:charge_customer_group_id=&gt;1,:user_id=&gt;1,:disp_name=&gt;"得意先A",:disp_sort=&gt;1,:j_name=&gt;"得意先A",:e_name=&gt;"CustomerA",:kana_name=&gt;"トクイサキA",:print_name_1=&gt;"得意先A",:print_name_2=&gt;"株式会社",:zip=&gt;"111-1111",:address_1=&gt;"東京都渋谷区",:address_2=&gt;"代々木上原１番地",:address_3=&gt;"",:tel=&gt;"03-1111-1111",:fax=&gt;"03-1111-1111",:title_code=&gt;2,:duty_type_code=&gt;1,:duty_rate=&gt;5,:price_duty_type_code=&gt;0,:duty_calc_type_code=&gt;1,:frac_digit_code=&gt;1,:fraction_method_code=&gt;1,:shipping_sheet_type_code=&gt;1,:sale_sheet_type_code=&gt;1,:charge_sheet_type_code=&gt;1,:invalid_flag_code=&gt;0)</v>
      </c>
    </row>
    <row r="19" spans="1:29">
      <c r="A19">
        <v>2</v>
      </c>
      <c r="B19">
        <v>2</v>
      </c>
      <c r="C19">
        <v>2</v>
      </c>
      <c r="D19">
        <v>3</v>
      </c>
      <c r="E19" s="2" t="s">
        <v>169</v>
      </c>
      <c r="F19">
        <v>2</v>
      </c>
      <c r="G19" s="2" t="s">
        <v>169</v>
      </c>
      <c r="H19" t="s">
        <v>173</v>
      </c>
      <c r="I19" s="2" t="s">
        <v>176</v>
      </c>
      <c r="J19" s="2" t="s">
        <v>169</v>
      </c>
      <c r="L19" s="2" t="s">
        <v>91</v>
      </c>
      <c r="M19" s="2" t="s">
        <v>115</v>
      </c>
      <c r="N19" s="2" t="s">
        <v>117</v>
      </c>
      <c r="P19" s="2" t="s">
        <v>118</v>
      </c>
      <c r="Q19" s="2" t="s">
        <v>118</v>
      </c>
      <c r="R19">
        <v>2</v>
      </c>
      <c r="S19">
        <v>1</v>
      </c>
      <c r="T19">
        <v>5</v>
      </c>
      <c r="U19">
        <v>0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C19" t="str">
        <f>"    Customer.create!(:charge_customer_id=&gt;"&amp;A19&amp;",:charge_customer_group_id=&gt;"&amp;B19&amp;",:user_id=&gt;"&amp;C19&amp;",:disp_name=&gt;"""&amp;E19&amp;""",:disp_sort=&gt;"&amp;F19&amp;",:j_name=&gt;"""&amp;G19&amp;""",:e_name=&gt;"""&amp;H19&amp;""",:kana_name=&gt;"""&amp;I19&amp;""",:print_name_1=&gt;"""&amp;J19&amp;""",:print_name_2=&gt;"""&amp;K19&amp;""",:zip=&gt;"""&amp;L19&amp;""",:address_1=&gt;"""&amp;M19&amp;""",:address_2=&gt;"""&amp;N19&amp;""",:address_3=&gt;"""&amp;O19&amp;""",:tel=&gt;"""&amp;P19&amp;""",:fax=&gt;"""&amp;Q19&amp;""",:title_code=&gt;"&amp;R19&amp;",:duty_type_code=&gt;"&amp;S19&amp;",:duty_rate=&gt;"&amp;T19&amp;",:price_duty_type_code=&gt;"&amp;U19&amp;",:duty_calc_type_code=&gt;"&amp;V19&amp;",:frac_digit_code=&gt;"&amp;W19&amp;",:fraction_method_code=&gt;"&amp;X19&amp;",:shipping_sheet_type_code=&gt;"&amp;Y19&amp;",:sale_sheet_type_code=&gt;"&amp;Z19&amp;",:charge_sheet_type_code=&gt;"&amp;AA19&amp;",:invalid_flag_code=&gt;0)"</f>
        <v xml:space="preserve">    Customer.create!(:charge_customer_id=&gt;2,:charge_customer_group_id=&gt;2,:user_id=&gt;2,:disp_name=&gt;"得意先B",:disp_sort=&gt;2,:j_name=&gt;"得意先B",:e_name=&gt;"CustomerB",:kana_name=&gt;"トクイサキB",:print_name_1=&gt;"得意先B",:print_name_2=&gt;"",:zip=&gt;"111-1111",:address_1=&gt;"東京都渋谷区",:address_2=&gt;"代々木上原２番地",:address_3=&gt;"",:tel=&gt;"03-1111-1111",:fax=&gt;"03-1111-1111",:title_code=&gt;2,:duty_type_code=&gt;1,:duty_rate=&gt;5,:price_duty_type_code=&gt;0,:duty_calc_type_code=&gt;1,:frac_digit_code=&gt;1,:fraction_method_code=&gt;1,:shipping_sheet_type_code=&gt;1,:sale_sheet_type_code=&gt;1,:charge_sheet_type_code=&gt;1,:invalid_flag_code=&gt;0)</v>
      </c>
    </row>
    <row r="22" spans="1:29">
      <c r="A22" t="s">
        <v>145</v>
      </c>
    </row>
    <row r="23" spans="1:29">
      <c r="A23" t="s">
        <v>75</v>
      </c>
      <c r="B23" t="s">
        <v>54</v>
      </c>
      <c r="C23" t="s">
        <v>2</v>
      </c>
      <c r="D23" t="s">
        <v>1</v>
      </c>
      <c r="E23" t="s">
        <v>3</v>
      </c>
      <c r="F23" t="s">
        <v>4</v>
      </c>
      <c r="G23" t="s">
        <v>5</v>
      </c>
      <c r="H23" t="s">
        <v>124</v>
      </c>
      <c r="I23" t="s">
        <v>125</v>
      </c>
      <c r="J23" t="s">
        <v>84</v>
      </c>
      <c r="K23" t="s">
        <v>85</v>
      </c>
      <c r="L23" t="s">
        <v>86</v>
      </c>
      <c r="M23" t="s">
        <v>87</v>
      </c>
      <c r="N23" t="s">
        <v>88</v>
      </c>
      <c r="O23" t="s">
        <v>89</v>
      </c>
      <c r="P23" t="s">
        <v>90</v>
      </c>
      <c r="Q23" t="s">
        <v>6</v>
      </c>
    </row>
    <row r="24" spans="1:29">
      <c r="A24">
        <v>1</v>
      </c>
      <c r="B24">
        <v>3</v>
      </c>
      <c r="C24" t="s">
        <v>146</v>
      </c>
      <c r="D24">
        <v>1</v>
      </c>
      <c r="E24" t="s">
        <v>146</v>
      </c>
      <c r="F24" t="s">
        <v>147</v>
      </c>
      <c r="G24" t="s">
        <v>148</v>
      </c>
      <c r="H24" s="2" t="s">
        <v>149</v>
      </c>
      <c r="I24" t="s">
        <v>150</v>
      </c>
      <c r="J24" s="2" t="s">
        <v>91</v>
      </c>
      <c r="K24" s="2" t="s">
        <v>115</v>
      </c>
      <c r="L24" s="2" t="s">
        <v>116</v>
      </c>
      <c r="N24" s="2" t="s">
        <v>118</v>
      </c>
      <c r="O24" s="2" t="s">
        <v>118</v>
      </c>
      <c r="P24">
        <v>2</v>
      </c>
      <c r="R24" t="str">
        <f>"    Delivery.create!(:user_id=&gt;"&amp;B24&amp;",:disp_name=&gt;"""&amp;C24&amp;""",:disp_sort=&gt;"&amp;D24&amp;",:j_name=&gt;"""&amp;E24&amp;""",:e_name=&gt;"""&amp;F24&amp;""",:kana_name=&gt;"""&amp;G24&amp;""",:print_name_1=&gt;"""&amp;H24&amp;""",:print_name_2=&gt;"""&amp;I24&amp;""",:zip=&gt;"""&amp;J24&amp;""",:address_1=&gt;"""&amp;K24&amp;""",:address_2=&gt;"""&amp;L24&amp;""",:address_3=&gt;"""&amp;M24&amp;""",:tel=&gt;"""&amp;N24&amp;""",:fax=&gt;"""&amp;O24&amp;""",:title_code=&gt;"&amp;P24&amp;",:invalid_flag_code=&gt;0)"</f>
        <v xml:space="preserve">    Delivery.create!(:user_id=&gt;3,:disp_name=&gt;"佐川 A営業所",:disp_sort=&gt;1,:j_name=&gt;"佐川 A営業所",:e_name=&gt;"Sagawa A",:kana_name=&gt;"サガワ A",:print_name_1=&gt;"佐川急便",:print_name_2=&gt;"A営業所",:zip=&gt;"111-1111",:address_1=&gt;"東京都渋谷区",:address_2=&gt;"代々木上原１番地",:address_3=&gt;"",:tel=&gt;"03-1111-1111",:fax=&gt;"03-1111-1111",:title_code=&gt;2,:invalid_flag_code=&gt;0)</v>
      </c>
    </row>
    <row r="27" spans="1:29">
      <c r="A27" t="s">
        <v>151</v>
      </c>
    </row>
    <row r="28" spans="1:29">
      <c r="A28" t="s">
        <v>75</v>
      </c>
      <c r="B28" t="s">
        <v>152</v>
      </c>
      <c r="C28" t="s">
        <v>153</v>
      </c>
      <c r="D28" t="s">
        <v>154</v>
      </c>
      <c r="E28" t="s">
        <v>59</v>
      </c>
      <c r="F28" t="s">
        <v>62</v>
      </c>
      <c r="G28" t="s">
        <v>155</v>
      </c>
      <c r="H28" t="s">
        <v>156</v>
      </c>
      <c r="I28" t="s">
        <v>6</v>
      </c>
    </row>
    <row r="29" spans="1:29">
      <c r="A29">
        <v>1</v>
      </c>
      <c r="B29">
        <v>3</v>
      </c>
      <c r="C29">
        <v>1</v>
      </c>
      <c r="D29">
        <v>1</v>
      </c>
      <c r="E29">
        <v>1</v>
      </c>
      <c r="F29">
        <v>1</v>
      </c>
      <c r="G29">
        <v>1</v>
      </c>
      <c r="H29">
        <v>10000</v>
      </c>
      <c r="J29" t="str">
        <f>"    WholesalePrice.create!(:warehouse_id=&gt;"&amp;B29&amp;",:customer_id=&gt;"&amp;C29&amp;",:supplier_id=&gt;"&amp;D29&amp;",:product_category_id=&gt;"&amp;E29&amp;",:product_set_id=&gt;"&amp;F29&amp;",:product_id=&gt;"&amp;G29&amp;",:price=&gt;"&amp;H29&amp;")"</f>
        <v xml:space="preserve">    WholesalePrice.create!(:warehouse_id=&gt;3,:customer_id=&gt;1,:supplier_id=&gt;1,:product_category_id=&gt;1,:product_set_id=&gt;1,:product_id=&gt;1,:price=&gt;10000)</v>
      </c>
    </row>
    <row r="30" spans="1:29">
      <c r="A30">
        <v>2</v>
      </c>
      <c r="B30">
        <v>3</v>
      </c>
      <c r="C30">
        <v>1</v>
      </c>
      <c r="D30">
        <v>2</v>
      </c>
      <c r="E30">
        <v>1</v>
      </c>
      <c r="F30">
        <v>2</v>
      </c>
      <c r="G30">
        <v>2</v>
      </c>
      <c r="H30">
        <v>20000</v>
      </c>
      <c r="J30" t="str">
        <f t="shared" ref="J30:J32" si="1">"    WholesalePrice.create!(:warehouse_id=&gt;"&amp;B30&amp;",:customer_id=&gt;"&amp;C30&amp;",:supplier_id=&gt;"&amp;D30&amp;",:product_category_id=&gt;"&amp;E30&amp;",:product_set_id=&gt;"&amp;F30&amp;",:product_id=&gt;"&amp;G30&amp;",:price=&gt;"&amp;H30&amp;")"</f>
        <v xml:space="preserve">    WholesalePrice.create!(:warehouse_id=&gt;3,:customer_id=&gt;1,:supplier_id=&gt;2,:product_category_id=&gt;1,:product_set_id=&gt;2,:product_id=&gt;2,:price=&gt;20000)</v>
      </c>
    </row>
    <row r="31" spans="1:29">
      <c r="A31">
        <v>3</v>
      </c>
      <c r="B31">
        <v>4</v>
      </c>
      <c r="C31">
        <v>2</v>
      </c>
      <c r="D31">
        <v>1</v>
      </c>
      <c r="E31">
        <v>1</v>
      </c>
      <c r="F31">
        <v>1</v>
      </c>
      <c r="G31">
        <v>1</v>
      </c>
      <c r="H31">
        <v>30000</v>
      </c>
      <c r="J31" t="str">
        <f t="shared" si="1"/>
        <v xml:space="preserve">    WholesalePrice.create!(:warehouse_id=&gt;4,:customer_id=&gt;2,:supplier_id=&gt;1,:product_category_id=&gt;1,:product_set_id=&gt;1,:product_id=&gt;1,:price=&gt;30000)</v>
      </c>
    </row>
    <row r="32" spans="1:29">
      <c r="A32">
        <v>4</v>
      </c>
      <c r="B32">
        <v>4</v>
      </c>
      <c r="C32">
        <v>2</v>
      </c>
      <c r="D32">
        <v>2</v>
      </c>
      <c r="E32">
        <v>1</v>
      </c>
      <c r="F32">
        <v>2</v>
      </c>
      <c r="G32">
        <v>2</v>
      </c>
      <c r="H32">
        <v>40000</v>
      </c>
      <c r="J32" t="str">
        <f t="shared" si="1"/>
        <v xml:space="preserve">    WholesalePrice.create!(:warehouse_id=&gt;4,:customer_id=&gt;2,:supplier_id=&gt;2,:product_category_id=&gt;1,:product_set_id=&gt;2,:product_id=&gt;2,:price=&gt;40000)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28"/>
  <sheetViews>
    <sheetView tabSelected="1" zoomScale="75" zoomScaleNormal="75" workbookViewId="0">
      <selection activeCell="D29" sqref="D29"/>
    </sheetView>
  </sheetViews>
  <sheetFormatPr defaultRowHeight="12.75"/>
  <sheetData>
    <row r="1" spans="1:10">
      <c r="A1" t="s">
        <v>157</v>
      </c>
    </row>
    <row r="2" spans="1:10">
      <c r="A2" t="s">
        <v>75</v>
      </c>
      <c r="B2" t="s">
        <v>2</v>
      </c>
      <c r="C2" t="s">
        <v>1</v>
      </c>
      <c r="D2" t="s">
        <v>3</v>
      </c>
      <c r="E2" t="s">
        <v>4</v>
      </c>
      <c r="F2" t="s">
        <v>5</v>
      </c>
      <c r="G2" t="s">
        <v>120</v>
      </c>
      <c r="H2" t="s">
        <v>6</v>
      </c>
    </row>
    <row r="3" spans="1:10">
      <c r="A3">
        <v>1</v>
      </c>
      <c r="B3">
        <v>1</v>
      </c>
      <c r="C3" s="2" t="s">
        <v>161</v>
      </c>
      <c r="D3" s="2" t="s">
        <v>162</v>
      </c>
      <c r="E3" t="s">
        <v>178</v>
      </c>
      <c r="F3" t="s">
        <v>182</v>
      </c>
      <c r="G3">
        <v>5</v>
      </c>
      <c r="I3" t="str">
        <f>"    SupplierGroup.create!(:disp_sort=&gt;"&amp;B3&amp;",:disp_name=&gt;"""&amp;C3&amp;""",:j_name=&gt;"""&amp;D3&amp;""",:e_name=&gt;"""&amp;E3&amp;""",:kana_name=&gt;"""&amp;F3&amp;""",:cutoff_date_code=&gt;"&amp;G3&amp;",:invalid_flag_code=&gt;0)"</f>
        <v xml:space="preserve">    SupplierGroup.create!(:disp_sort=&gt;1,:disp_name=&gt;"仕入先グループA",:j_name=&gt;"仕入先グループA",:e_name=&gt;"SupplierGroupA",:kana_name=&gt;"シイレサキグループA",:cutoff_date_code=&gt;5,:invalid_flag_code=&gt;0)</v>
      </c>
    </row>
    <row r="4" spans="1:10">
      <c r="A4">
        <v>2</v>
      </c>
      <c r="B4">
        <v>2</v>
      </c>
      <c r="C4" s="2" t="s">
        <v>163</v>
      </c>
      <c r="D4" s="2" t="s">
        <v>163</v>
      </c>
      <c r="E4" t="s">
        <v>179</v>
      </c>
      <c r="F4" s="2" t="s">
        <v>183</v>
      </c>
      <c r="G4">
        <v>99</v>
      </c>
      <c r="I4" t="str">
        <f>"    SupplierGroup.create!(:disp_sort=&gt;"&amp;B4&amp;",:disp_name=&gt;"""&amp;C4&amp;""",:j_name=&gt;"""&amp;D4&amp;""",:e_name=&gt;"""&amp;E4&amp;""",:kana_name=&gt;"""&amp;F4&amp;""",:cutoff_date_code=&gt;"&amp;G4&amp;",:invalid_flag_code=&gt;0)"</f>
        <v xml:space="preserve">    SupplierGroup.create!(:disp_sort=&gt;2,:disp_name=&gt;"仕入先グループB",:j_name=&gt;"仕入先グループB",:e_name=&gt;"SupplierGroupB",:kana_name=&gt;"シイレサキグループB",:cutoff_date_code=&gt;99,:invalid_flag_code=&gt;0)</v>
      </c>
    </row>
    <row r="7" spans="1:10">
      <c r="A7" t="s">
        <v>158</v>
      </c>
    </row>
    <row r="8" spans="1:10">
      <c r="A8" t="s">
        <v>75</v>
      </c>
      <c r="B8" t="s">
        <v>159</v>
      </c>
      <c r="C8" t="s">
        <v>138</v>
      </c>
      <c r="D8" t="s">
        <v>139</v>
      </c>
      <c r="E8" t="s">
        <v>140</v>
      </c>
      <c r="F8" t="s">
        <v>141</v>
      </c>
      <c r="G8" t="s">
        <v>142</v>
      </c>
      <c r="H8" t="s">
        <v>143</v>
      </c>
      <c r="I8" t="s">
        <v>6</v>
      </c>
    </row>
    <row r="9" spans="1:10">
      <c r="A9">
        <v>1</v>
      </c>
      <c r="B9">
        <v>1</v>
      </c>
      <c r="C9">
        <v>101</v>
      </c>
      <c r="D9">
        <v>0</v>
      </c>
      <c r="E9">
        <v>0</v>
      </c>
      <c r="F9">
        <v>99</v>
      </c>
      <c r="J9" t="str">
        <f>"    SupplierGroupPayment.create!(:supplier_group_id=&gt;"&amp;B9&amp;",:payment_condition_code=&gt;"&amp;C9&amp;",:payment_type_code=&gt;"&amp;D9&amp;",:payment_month_code=&gt;"&amp;E9&amp;",:payment_date_code=&gt;"&amp;F9&amp;",:encach_month_code=&gt;"&amp;IF(G9="", "nil", G9)&amp;",:encach_date_code=&gt;"&amp;IF(H9="", "nil", H9)&amp;")"</f>
        <v xml:space="preserve">    SupplierGroupPayment.create!(:supplier_group_id=&gt;1,:payment_condition_code=&gt;101,:payment_type_code=&gt;0,:payment_month_code=&gt;0,:payment_date_code=&gt;99,:encach_month_code=&gt;nil,:encach_date_code=&gt;nil)</v>
      </c>
    </row>
    <row r="10" spans="1:10">
      <c r="A10">
        <v>2</v>
      </c>
      <c r="B10">
        <v>1</v>
      </c>
      <c r="C10">
        <v>103</v>
      </c>
      <c r="D10">
        <v>50</v>
      </c>
      <c r="E10">
        <v>1</v>
      </c>
      <c r="F10">
        <v>99</v>
      </c>
      <c r="J10" t="str">
        <f>"    SupplierGroupPayment.create!(:supplier_group_id=&gt;"&amp;B10&amp;",:payment_condition_code=&gt;"&amp;C10&amp;",:payment_type_code=&gt;"&amp;D10&amp;",:payment_month_code=&gt;"&amp;E10&amp;",:payment_date_code=&gt;"&amp;F10&amp;",:encach_month_code=&gt;"&amp;IF(G10="", "nil", G10)&amp;",:encach_date_code=&gt;"&amp;IF(H10="", "nil", H10)&amp;")"</f>
        <v xml:space="preserve">    SupplierGroupPayment.create!(:supplier_group_id=&gt;1,:payment_condition_code=&gt;103,:payment_type_code=&gt;50,:payment_month_code=&gt;1,:payment_date_code=&gt;99,:encach_month_code=&gt;nil,:encach_date_code=&gt;nil)</v>
      </c>
    </row>
    <row r="11" spans="1:10">
      <c r="A11">
        <v>3</v>
      </c>
      <c r="B11">
        <v>2</v>
      </c>
      <c r="C11">
        <v>102</v>
      </c>
      <c r="D11">
        <v>0</v>
      </c>
      <c r="E11">
        <v>2</v>
      </c>
      <c r="F11">
        <v>20</v>
      </c>
      <c r="J11" t="str">
        <f>"    SupplierGroupPayment.create!(:supplier_group_id=&gt;"&amp;B11&amp;",:payment_condition_code=&gt;"&amp;C11&amp;",:payment_type_code=&gt;"&amp;D11&amp;",:payment_month_code=&gt;"&amp;E11&amp;",:payment_date_code=&gt;"&amp;F11&amp;",:encach_month_code=&gt;"&amp;IF(G11="", "nil", G11)&amp;",:encach_date_code=&gt;"&amp;IF(H11="", "nil", H11)&amp;")"</f>
        <v xml:space="preserve">    SupplierGroupPayment.create!(:supplier_group_id=&gt;2,:payment_condition_code=&gt;102,:payment_type_code=&gt;0,:payment_month_code=&gt;2,:payment_date_code=&gt;20,:encach_month_code=&gt;nil,:encach_date_code=&gt;nil)</v>
      </c>
    </row>
    <row r="12" spans="1:10">
      <c r="A12">
        <v>4</v>
      </c>
      <c r="B12">
        <v>2</v>
      </c>
      <c r="C12">
        <v>104</v>
      </c>
      <c r="D12">
        <v>90</v>
      </c>
      <c r="E12">
        <v>3</v>
      </c>
      <c r="F12">
        <v>20</v>
      </c>
      <c r="G12">
        <v>3</v>
      </c>
      <c r="H12">
        <v>99</v>
      </c>
      <c r="J12" t="str">
        <f>"    SupplierGroupPayment.create!(:supplier_group_id=&gt;"&amp;B12&amp;",:payment_condition_code=&gt;"&amp;C12&amp;",:payment_type_code=&gt;"&amp;D12&amp;",:payment_month_code=&gt;"&amp;E12&amp;",:payment_date_code=&gt;"&amp;F12&amp;",:encach_month_code=&gt;"&amp;IF(G12="", "nil", G12)&amp;",:encach_date_code=&gt;"&amp;IF(H12="", "nil", H12)&amp;")"</f>
        <v xml:space="preserve">    SupplierGroupPayment.create!(:supplier_group_id=&gt;2,:payment_condition_code=&gt;104,:payment_type_code=&gt;90,:payment_month_code=&gt;3,:payment_date_code=&gt;20,:encach_month_code=&gt;3,:encach_date_code=&gt;99)</v>
      </c>
    </row>
    <row r="16" spans="1:10">
      <c r="A16" t="s">
        <v>160</v>
      </c>
    </row>
    <row r="17" spans="1:37">
      <c r="A17" t="s">
        <v>75</v>
      </c>
      <c r="B17" t="s">
        <v>198</v>
      </c>
      <c r="C17" t="s">
        <v>186</v>
      </c>
      <c r="D17" t="s">
        <v>54</v>
      </c>
      <c r="E17" t="s">
        <v>2</v>
      </c>
      <c r="F17" t="s">
        <v>1</v>
      </c>
      <c r="G17" t="s">
        <v>3</v>
      </c>
      <c r="H17" t="s">
        <v>4</v>
      </c>
      <c r="I17" t="s">
        <v>5</v>
      </c>
      <c r="J17" t="s">
        <v>124</v>
      </c>
      <c r="K17" t="s">
        <v>125</v>
      </c>
      <c r="L17" t="s">
        <v>84</v>
      </c>
      <c r="M17" t="s">
        <v>85</v>
      </c>
      <c r="N17" t="s">
        <v>86</v>
      </c>
      <c r="O17" t="s">
        <v>87</v>
      </c>
      <c r="P17" t="s">
        <v>88</v>
      </c>
      <c r="Q17" t="s">
        <v>89</v>
      </c>
      <c r="R17" t="s">
        <v>90</v>
      </c>
      <c r="S17" t="s">
        <v>187</v>
      </c>
      <c r="T17" t="s">
        <v>188</v>
      </c>
      <c r="U17" t="s">
        <v>189</v>
      </c>
      <c r="V17" t="s">
        <v>190</v>
      </c>
      <c r="W17" t="s">
        <v>191</v>
      </c>
      <c r="X17" t="s">
        <v>192</v>
      </c>
      <c r="Y17" t="s">
        <v>193</v>
      </c>
      <c r="Z17" t="s">
        <v>194</v>
      </c>
      <c r="AA17" t="s">
        <v>195</v>
      </c>
      <c r="AB17" t="s">
        <v>196</v>
      </c>
      <c r="AC17" t="s">
        <v>126</v>
      </c>
      <c r="AD17" t="s">
        <v>127</v>
      </c>
      <c r="AE17" t="s">
        <v>128</v>
      </c>
      <c r="AF17" t="s">
        <v>129</v>
      </c>
      <c r="AG17" t="s">
        <v>130</v>
      </c>
      <c r="AH17" t="s">
        <v>131</v>
      </c>
      <c r="AI17" t="s">
        <v>197</v>
      </c>
      <c r="AJ17" t="s">
        <v>6</v>
      </c>
    </row>
    <row r="18" spans="1:37">
      <c r="A18">
        <v>1</v>
      </c>
      <c r="E18" s="2" t="s">
        <v>351</v>
      </c>
      <c r="F18">
        <v>1</v>
      </c>
      <c r="G18" s="2" t="s">
        <v>351</v>
      </c>
      <c r="H18" t="s">
        <v>352</v>
      </c>
      <c r="I18" s="2" t="s">
        <v>353</v>
      </c>
      <c r="J18" s="2"/>
      <c r="K18" s="2"/>
      <c r="L18" s="2"/>
      <c r="M18" s="2"/>
      <c r="N18" s="2"/>
      <c r="P18" s="2"/>
      <c r="Q18" s="2"/>
      <c r="AK18" t="str">
        <f>"    Supplier.create!(:disp_name=&gt;"""&amp;E18&amp;""",:disp_sort=&gt;"&amp;F18&amp;",:j_name=&gt;"""&amp;G18&amp;""",:e_name=&gt;"""&amp;H18&amp;""",:kana_name=&gt;"""&amp;I18&amp;""",:invalid_flag_code=&gt;0)"</f>
        <v xml:space="preserve">    Supplier.create!(:disp_name=&gt;"自社",:disp_sort=&gt;1,:j_name=&gt;"自社",:e_name=&gt;"own",:kana_name=&gt;"ジシャ",:invalid_flag_code=&gt;0)</v>
      </c>
    </row>
    <row r="19" spans="1:37">
      <c r="A19">
        <v>2</v>
      </c>
      <c r="B19">
        <v>1</v>
      </c>
      <c r="C19">
        <v>1</v>
      </c>
      <c r="D19">
        <v>3</v>
      </c>
      <c r="E19" s="2" t="s">
        <v>164</v>
      </c>
      <c r="F19">
        <v>2</v>
      </c>
      <c r="G19" s="2" t="s">
        <v>164</v>
      </c>
      <c r="H19" t="s">
        <v>180</v>
      </c>
      <c r="I19" t="s">
        <v>184</v>
      </c>
      <c r="J19" s="2" t="s">
        <v>164</v>
      </c>
      <c r="K19" s="2" t="s">
        <v>144</v>
      </c>
      <c r="L19" s="2" t="s">
        <v>91</v>
      </c>
      <c r="M19" s="2" t="s">
        <v>115</v>
      </c>
      <c r="N19" s="2" t="s">
        <v>116</v>
      </c>
      <c r="P19" s="2" t="s">
        <v>118</v>
      </c>
      <c r="Q19" s="2" t="s">
        <v>118</v>
      </c>
      <c r="R19">
        <v>2</v>
      </c>
      <c r="AB19">
        <v>1</v>
      </c>
      <c r="AC19">
        <v>1</v>
      </c>
      <c r="AD19">
        <v>5</v>
      </c>
      <c r="AE19">
        <v>0</v>
      </c>
      <c r="AF19">
        <v>1</v>
      </c>
      <c r="AG19">
        <v>1</v>
      </c>
      <c r="AH19">
        <v>1</v>
      </c>
      <c r="AI19">
        <v>1</v>
      </c>
      <c r="AK19" t="str">
        <f>"    Supplier.create!(:payto_supplier_id=&gt;"&amp;A18&amp;",:payto_supplier_group_id=&gt;"&amp;B19&amp;",:user_id=&gt;"&amp;C19&amp;",:disp_name=&gt;"""&amp;E19&amp;""",:disp_sort=&gt;"&amp;F19&amp;",:j_name=&gt;"""&amp;G19&amp;""",:e_name=&gt;"""&amp;H19&amp;""",:kana_name=&gt;"""&amp;I19&amp;""",:print_name_1=&gt;"""&amp;J19&amp;""",:print_name_2=&gt;"""&amp;K19&amp;""",:zip=&gt;"""&amp;L19&amp;""",:address_1=&gt;"""&amp;M19&amp;""",:address_2=&gt;"""&amp;N19&amp;""",:address_3=&gt;"""&amp;O19&amp;""",:tel=&gt;"""&amp;P19&amp;""",:fax=&gt;"""&amp;Q19&amp;""",:title_code=&gt;"&amp;R19&amp;",:contact_name=&gt;"""&amp;S19&amp;""",:delivery_address_1=&gt;"""&amp;T19&amp;""",:delivery_address_2=&gt;"""&amp;U19&amp;""",:delivery_address_3=&gt;"""&amp;V19&amp;""",:delivery_tel=&gt;"""&amp;W19&amp;""",:delivery_fax=&gt;"""&amp;X19&amp;""",:attention_name=&gt;"""&amp;Y19&amp;""",:attention_tel=&gt;"""&amp;Z19&amp;""",:attention_fax=&gt;"""&amp;AA19&amp;""",:currency_type_code=&gt;"&amp;AB19&amp;",:duty_type_code=&gt;"&amp;AC19&amp;",:duty_rate=&gt;"&amp;AD19&amp;",:price_duty_type_code=&gt;"&amp;AE19&amp;",:duty_calc_type_code=&gt;"&amp;AF19&amp;",:frac_digit_code=&gt;"&amp;AG19&amp;",:fraction_method_code=&gt;"&amp;AH19&amp;",:order_sheet_type_code=&gt;"&amp;AI19&amp;",:invalid_flag_code=&gt;0)"</f>
        <v xml:space="preserve">    Supplier.create!(:payto_supplier_id=&gt;1,:payto_supplier_group_id=&gt;1,:user_id=&gt;1,:disp_name=&gt;"仕入先A",:disp_sort=&gt;2,:j_name=&gt;"仕入先A",:e_name=&gt;"SupplierA",:kana_name=&gt;"シイレサキA",:print_name_1=&gt;"仕入先A",:print_name_2=&gt;"株式会社",:zip=&gt;"111-1111",:address_1=&gt;"東京都渋谷区",:address_2=&gt;"代々木上原１番地",:address_3=&gt;"",:tel=&gt;"03-1111-1111",:fax=&gt;"03-1111-1111",:title_code=&gt;2,:contact_name=&gt;"",:delivery_address_1=&gt;"",:delivery_address_2=&gt;"",:delivery_address_3=&gt;"",:delivery_tel=&gt;"",:delivery_fax=&gt;"",:attention_name=&gt;"",:attention_tel=&gt;"",:attention_fax=&gt;"",:currency_type_code=&gt;1,:duty_type_code=&gt;1,:duty_rate=&gt;5,:price_duty_type_code=&gt;0,:duty_calc_type_code=&gt;1,:frac_digit_code=&gt;1,:fraction_method_code=&gt;1,:order_sheet_type_code=&gt;1,:invalid_flag_code=&gt;0)</v>
      </c>
    </row>
    <row r="20" spans="1:37">
      <c r="A20">
        <v>3</v>
      </c>
      <c r="B20">
        <v>2</v>
      </c>
      <c r="C20">
        <v>2</v>
      </c>
      <c r="D20">
        <v>3</v>
      </c>
      <c r="E20" s="2" t="s">
        <v>165</v>
      </c>
      <c r="F20">
        <v>3</v>
      </c>
      <c r="G20" s="2" t="s">
        <v>165</v>
      </c>
      <c r="H20" t="s">
        <v>181</v>
      </c>
      <c r="I20" s="2" t="s">
        <v>185</v>
      </c>
      <c r="J20" s="2" t="s">
        <v>165</v>
      </c>
      <c r="L20" s="2" t="s">
        <v>91</v>
      </c>
      <c r="M20" s="2" t="s">
        <v>115</v>
      </c>
      <c r="N20" s="2" t="s">
        <v>117</v>
      </c>
      <c r="P20" s="2" t="s">
        <v>118</v>
      </c>
      <c r="Q20" s="2" t="s">
        <v>118</v>
      </c>
      <c r="R20">
        <v>2</v>
      </c>
      <c r="AB20">
        <v>1</v>
      </c>
      <c r="AC20">
        <v>1</v>
      </c>
      <c r="AD20">
        <v>5</v>
      </c>
      <c r="AE20">
        <v>0</v>
      </c>
      <c r="AF20">
        <v>1</v>
      </c>
      <c r="AG20">
        <v>1</v>
      </c>
      <c r="AH20">
        <v>1</v>
      </c>
      <c r="AI20">
        <v>1</v>
      </c>
      <c r="AK20" t="str">
        <f>"    Supplier.create!(:payto_supplier_id=&gt;"&amp;A19&amp;",:payto_supplier_group_id=&gt;"&amp;B20&amp;",:user_id=&gt;"&amp;C20&amp;",:disp_name=&gt;"""&amp;E20&amp;""",:disp_sort=&gt;"&amp;F20&amp;",:j_name=&gt;"""&amp;G20&amp;""",:e_name=&gt;"""&amp;H20&amp;""",:kana_name=&gt;"""&amp;I20&amp;""",:print_name_1=&gt;"""&amp;J20&amp;""",:print_name_2=&gt;"""&amp;K20&amp;""",:zip=&gt;"""&amp;L20&amp;""",:address_1=&gt;"""&amp;M20&amp;""",:address_2=&gt;"""&amp;N20&amp;""",:address_3=&gt;"""&amp;O20&amp;""",:tel=&gt;"""&amp;P20&amp;""",:fax=&gt;"""&amp;Q20&amp;""",:title_code=&gt;"&amp;R20&amp;",:contact_name=&gt;"""&amp;S20&amp;""",:delivery_address_1=&gt;"""&amp;T20&amp;""",:delivery_address_2=&gt;"""&amp;U20&amp;""",:delivery_address_3=&gt;"""&amp;V20&amp;""",:delivery_tel=&gt;"""&amp;W20&amp;""",:delivery_fax=&gt;"""&amp;X20&amp;""",:attention_name=&gt;"""&amp;Y20&amp;""",:attention_tel=&gt;"""&amp;Z20&amp;""",:attention_fax=&gt;"""&amp;AA20&amp;""",:currency_type_code=&gt;"&amp;AB20&amp;",:duty_type_code=&gt;"&amp;AC20&amp;",:duty_rate=&gt;"&amp;AD20&amp;",:price_duty_type_code=&gt;"&amp;AE20&amp;",:duty_calc_type_code=&gt;"&amp;AF20&amp;",:frac_digit_code=&gt;"&amp;AG20&amp;",:fraction_method_code=&gt;"&amp;AH20&amp;",:order_sheet_type_code=&gt;"&amp;AI20&amp;",:invalid_flag_code=&gt;0)"</f>
        <v xml:space="preserve">    Supplier.create!(:payto_supplier_id=&gt;2,:payto_supplier_group_id=&gt;2,:user_id=&gt;2,:disp_name=&gt;"仕入先B",:disp_sort=&gt;3,:j_name=&gt;"仕入先B",:e_name=&gt;"SupplierB",:kana_name=&gt;"シイレサキB",:print_name_1=&gt;"仕入先B",:print_name_2=&gt;"",:zip=&gt;"111-1111",:address_1=&gt;"東京都渋谷区",:address_2=&gt;"代々木上原２番地",:address_3=&gt;"",:tel=&gt;"03-1111-1111",:fax=&gt;"03-1111-1111",:title_code=&gt;2,:contact_name=&gt;"",:delivery_address_1=&gt;"",:delivery_address_2=&gt;"",:delivery_address_3=&gt;"",:delivery_tel=&gt;"",:delivery_fax=&gt;"",:attention_name=&gt;"",:attention_tel=&gt;"",:attention_fax=&gt;"",:currency_type_code=&gt;1,:duty_type_code=&gt;1,:duty_rate=&gt;5,:price_duty_type_code=&gt;0,:duty_calc_type_code=&gt;1,:frac_digit_code=&gt;1,:fraction_method_code=&gt;1,:order_sheet_type_code=&gt;1,:invalid_flag_code=&gt;0)</v>
      </c>
    </row>
    <row r="23" spans="1:37">
      <c r="A23" t="s">
        <v>201</v>
      </c>
    </row>
    <row r="24" spans="1:37">
      <c r="A24" t="s">
        <v>75</v>
      </c>
      <c r="B24" t="s">
        <v>152</v>
      </c>
      <c r="C24" t="s">
        <v>153</v>
      </c>
      <c r="D24" t="s">
        <v>154</v>
      </c>
      <c r="E24" t="s">
        <v>59</v>
      </c>
      <c r="F24" t="s">
        <v>62</v>
      </c>
      <c r="G24" t="s">
        <v>155</v>
      </c>
      <c r="H24" t="s">
        <v>156</v>
      </c>
      <c r="I24" t="s">
        <v>6</v>
      </c>
    </row>
    <row r="25" spans="1:37">
      <c r="A25">
        <v>1</v>
      </c>
      <c r="B25">
        <v>3</v>
      </c>
      <c r="C25">
        <v>1</v>
      </c>
      <c r="D25">
        <v>2</v>
      </c>
      <c r="E25">
        <v>1</v>
      </c>
      <c r="F25">
        <v>1</v>
      </c>
      <c r="G25">
        <v>1</v>
      </c>
      <c r="H25">
        <v>10000</v>
      </c>
      <c r="J25" t="str">
        <f>"    InvoicePrice.create!(:warehouse_id=&gt;"&amp;B25&amp;",:customer_id=&gt;"&amp;C25&amp;",:supplier_id=&gt;"&amp;D25&amp;",:product_category_id=&gt;"&amp;E25&amp;",:product_set_id=&gt;"&amp;F25&amp;",:product_id=&gt;"&amp;G25&amp;",:price=&gt;"&amp;H25&amp;")"</f>
        <v xml:space="preserve">    InvoicePrice.create!(:warehouse_id=&gt;3,:customer_id=&gt;1,:supplier_id=&gt;2,:product_category_id=&gt;1,:product_set_id=&gt;1,:product_id=&gt;1,:price=&gt;10000)</v>
      </c>
    </row>
    <row r="26" spans="1:37">
      <c r="A26">
        <v>2</v>
      </c>
      <c r="B26">
        <v>3</v>
      </c>
      <c r="C26">
        <v>1</v>
      </c>
      <c r="D26">
        <v>3</v>
      </c>
      <c r="E26">
        <v>1</v>
      </c>
      <c r="F26">
        <v>2</v>
      </c>
      <c r="G26">
        <v>2</v>
      </c>
      <c r="H26">
        <v>20000</v>
      </c>
      <c r="J26" t="str">
        <f t="shared" ref="J26:J28" si="0">"    InvoicePrice.create!(:warehouse_id=&gt;"&amp;B26&amp;",:customer_id=&gt;"&amp;C26&amp;",:supplier_id=&gt;"&amp;D26&amp;",:product_category_id=&gt;"&amp;E26&amp;",:product_set_id=&gt;"&amp;F26&amp;",:product_id=&gt;"&amp;G26&amp;",:price=&gt;"&amp;H26&amp;")"</f>
        <v xml:space="preserve">    InvoicePrice.create!(:warehouse_id=&gt;3,:customer_id=&gt;1,:supplier_id=&gt;3,:product_category_id=&gt;1,:product_set_id=&gt;2,:product_id=&gt;2,:price=&gt;20000)</v>
      </c>
    </row>
    <row r="27" spans="1:37">
      <c r="A27">
        <v>3</v>
      </c>
      <c r="B27">
        <v>4</v>
      </c>
      <c r="C27">
        <v>2</v>
      </c>
      <c r="D27">
        <v>2</v>
      </c>
      <c r="E27">
        <v>1</v>
      </c>
      <c r="F27">
        <v>1</v>
      </c>
      <c r="G27">
        <v>1</v>
      </c>
      <c r="H27">
        <v>30000</v>
      </c>
      <c r="J27" t="str">
        <f t="shared" si="0"/>
        <v xml:space="preserve">    InvoicePrice.create!(:warehouse_id=&gt;4,:customer_id=&gt;2,:supplier_id=&gt;2,:product_category_id=&gt;1,:product_set_id=&gt;1,:product_id=&gt;1,:price=&gt;30000)</v>
      </c>
    </row>
    <row r="28" spans="1:37">
      <c r="A28">
        <v>4</v>
      </c>
      <c r="B28">
        <v>4</v>
      </c>
      <c r="C28">
        <v>2</v>
      </c>
      <c r="D28">
        <v>3</v>
      </c>
      <c r="E28">
        <v>1</v>
      </c>
      <c r="F28">
        <v>2</v>
      </c>
      <c r="G28">
        <v>2</v>
      </c>
      <c r="H28">
        <v>40000</v>
      </c>
      <c r="J28" t="str">
        <f t="shared" si="0"/>
        <v xml:space="preserve">    InvoicePrice.create!(:warehouse_id=&gt;4,:customer_id=&gt;2,:supplier_id=&gt;3,:product_category_id=&gt;1,:product_set_id=&gt;2,:product_id=&gt;2,:price=&gt;40000)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"/>
  <sheetViews>
    <sheetView zoomScale="75" zoomScaleNormal="75" workbookViewId="0">
      <selection activeCell="I3" sqref="I3"/>
    </sheetView>
  </sheetViews>
  <sheetFormatPr defaultRowHeight="12.75"/>
  <sheetData>
    <row r="1" spans="1:9">
      <c r="A1" t="s">
        <v>203</v>
      </c>
    </row>
    <row r="2" spans="1:9">
      <c r="A2" t="s">
        <v>75</v>
      </c>
      <c r="B2" t="s">
        <v>204</v>
      </c>
      <c r="C2" t="s">
        <v>2</v>
      </c>
      <c r="D2" t="s">
        <v>1</v>
      </c>
      <c r="E2" t="s">
        <v>3</v>
      </c>
      <c r="F2" t="s">
        <v>4</v>
      </c>
      <c r="G2" t="s">
        <v>121</v>
      </c>
      <c r="H2" t="s">
        <v>6</v>
      </c>
    </row>
    <row r="3" spans="1:9">
      <c r="A3">
        <v>1</v>
      </c>
      <c r="B3" s="3">
        <v>1</v>
      </c>
      <c r="C3" s="2" t="s">
        <v>205</v>
      </c>
      <c r="D3">
        <v>1</v>
      </c>
      <c r="E3" s="2" t="s">
        <v>205</v>
      </c>
      <c r="F3" t="s">
        <v>206</v>
      </c>
      <c r="G3" s="2" t="s">
        <v>207</v>
      </c>
      <c r="I3" t="str">
        <f>"    Bank.create!(:bank_number=&gt;"&amp;B3&amp;",:disp_name=&gt;"""&amp;C3&amp;""",:disp_sort=&gt;"&amp;D3&amp;",:j_name=&gt;"""&amp;E3&amp;""",:e_name=&gt;"""&amp;F3&amp;""",:kana_name=&gt;"""&amp;G3&amp;""",:invalid_flag_code=&gt;0)"</f>
        <v xml:space="preserve">    Bank.create!(:bank_number=&gt;1,:disp_name=&gt;"銀行A",:disp_sort=&gt;1,:j_name=&gt;"銀行A",:e_name=&gt;"BankA",:kana_name=&gt;"ギンコウA",:invalid_flag_code=&gt;0)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"/>
  <sheetViews>
    <sheetView zoomScale="75" zoomScaleNormal="75" workbookViewId="0">
      <selection activeCell="H3" sqref="H3"/>
    </sheetView>
  </sheetViews>
  <sheetFormatPr defaultRowHeight="12.75"/>
  <sheetData>
    <row r="1" spans="1:8">
      <c r="A1" t="s">
        <v>208</v>
      </c>
    </row>
    <row r="2" spans="1:8">
      <c r="A2" t="s">
        <v>75</v>
      </c>
      <c r="B2" t="s">
        <v>2</v>
      </c>
      <c r="C2" t="s">
        <v>1</v>
      </c>
      <c r="D2" t="s">
        <v>3</v>
      </c>
      <c r="E2" t="s">
        <v>4</v>
      </c>
      <c r="F2" t="s">
        <v>121</v>
      </c>
      <c r="G2" t="s">
        <v>6</v>
      </c>
    </row>
    <row r="3" spans="1:8">
      <c r="A3">
        <v>1</v>
      </c>
      <c r="B3" s="2" t="s">
        <v>209</v>
      </c>
      <c r="C3">
        <v>1</v>
      </c>
      <c r="D3" s="2" t="s">
        <v>149</v>
      </c>
      <c r="E3" t="s">
        <v>210</v>
      </c>
      <c r="F3" s="2" t="s">
        <v>211</v>
      </c>
      <c r="H3" t="str">
        <f>"    Trucking.create!(:disp_name=&gt;"""&amp;B3&amp;""",:disp_sort=&gt;"&amp;C3&amp;",:j_name=&gt;"""&amp;E3&amp;""",:e_name=&gt;"""&amp;E3&amp;""",:kana_name=&gt;"""&amp;G3&amp;""",:invalid_flag_code=&gt;0)"</f>
        <v xml:space="preserve">    Trucking.create!(:disp_name=&gt;"佐川",:disp_sort=&gt;1,:j_name=&gt;"Sagawa",:e_name=&gt;"Sagawa",:kana_name=&gt;"",:invalid_flag_code=&gt;0)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02"/>
  <sheetViews>
    <sheetView topLeftCell="A47" zoomScale="75" zoomScaleNormal="75" workbookViewId="0">
      <selection activeCell="F80" sqref="F80:F202"/>
    </sheetView>
  </sheetViews>
  <sheetFormatPr defaultRowHeight="12.75"/>
  <cols>
    <col min="2" max="2" width="15.28515625" customWidth="1"/>
    <col min="3" max="3" width="25.85546875" customWidth="1"/>
    <col min="4" max="4" width="23.85546875" customWidth="1"/>
    <col min="5" max="5" width="19" customWidth="1"/>
  </cols>
  <sheetData>
    <row r="1" spans="1:6">
      <c r="A1" t="s">
        <v>218</v>
      </c>
    </row>
    <row r="2" spans="1:6">
      <c r="A2" t="s">
        <v>75</v>
      </c>
      <c r="B2" t="s">
        <v>217</v>
      </c>
      <c r="C2" t="s">
        <v>2</v>
      </c>
      <c r="D2" t="s">
        <v>1</v>
      </c>
    </row>
    <row r="3" spans="1:6">
      <c r="A3" s="4">
        <v>1</v>
      </c>
      <c r="B3" s="4" t="s">
        <v>219</v>
      </c>
      <c r="C3" s="4" t="s">
        <v>220</v>
      </c>
      <c r="D3">
        <v>1</v>
      </c>
      <c r="E3" t="str">
        <f>"    MenuCategory.create!(:disp_name=&gt;"""&amp;C3&amp;""",:disp_sort=&gt;"&amp;D3&amp;")"</f>
        <v xml:space="preserve">    MenuCategory.create!(:disp_name=&gt;"ホーム",:disp_sort=&gt;1)</v>
      </c>
    </row>
    <row r="4" spans="1:6">
      <c r="A4" s="4">
        <v>2</v>
      </c>
      <c r="B4" s="4" t="s">
        <v>219</v>
      </c>
      <c r="C4" s="4" t="s">
        <v>221</v>
      </c>
      <c r="D4">
        <v>2</v>
      </c>
      <c r="E4" t="str">
        <f t="shared" ref="E4:E8" si="0">"    MenuCategory.create!(:disp_name=&gt;"""&amp;C4&amp;""",:disp_sort=&gt;"&amp;D4&amp;")"</f>
        <v xml:space="preserve">    MenuCategory.create!(:disp_name=&gt;"取引入力",:disp_sort=&gt;2)</v>
      </c>
    </row>
    <row r="5" spans="1:6">
      <c r="A5" s="4">
        <v>3</v>
      </c>
      <c r="B5" s="4" t="s">
        <v>219</v>
      </c>
      <c r="C5" s="4" t="s">
        <v>222</v>
      </c>
      <c r="D5">
        <v>3</v>
      </c>
      <c r="E5" t="str">
        <f t="shared" si="0"/>
        <v xml:space="preserve">    MenuCategory.create!(:disp_name=&gt;"取引明細",:disp_sort=&gt;3)</v>
      </c>
    </row>
    <row r="6" spans="1:6">
      <c r="A6" s="4">
        <v>4</v>
      </c>
      <c r="B6" s="4" t="s">
        <v>219</v>
      </c>
      <c r="C6" s="4" t="s">
        <v>223</v>
      </c>
      <c r="D6">
        <v>4</v>
      </c>
      <c r="E6" t="str">
        <f t="shared" si="0"/>
        <v xml:space="preserve">    MenuCategory.create!(:disp_name=&gt;"経理処理",:disp_sort=&gt;4)</v>
      </c>
    </row>
    <row r="7" spans="1:6">
      <c r="A7" s="4">
        <v>5</v>
      </c>
      <c r="B7" s="4" t="s">
        <v>219</v>
      </c>
      <c r="C7" s="4" t="s">
        <v>224</v>
      </c>
      <c r="D7">
        <v>5</v>
      </c>
      <c r="E7" t="str">
        <f t="shared" si="0"/>
        <v xml:space="preserve">    MenuCategory.create!(:disp_name=&gt;"在庫関連",:disp_sort=&gt;5)</v>
      </c>
    </row>
    <row r="8" spans="1:6">
      <c r="A8" s="4">
        <v>6</v>
      </c>
      <c r="B8" s="4" t="s">
        <v>219</v>
      </c>
      <c r="C8" s="4" t="s">
        <v>225</v>
      </c>
      <c r="D8">
        <v>6</v>
      </c>
      <c r="E8" t="str">
        <f t="shared" si="0"/>
        <v xml:space="preserve">    MenuCategory.create!(:disp_name=&gt;"マスター",:disp_sort=&gt;6)</v>
      </c>
    </row>
    <row r="11" spans="1:6">
      <c r="A11" t="s">
        <v>215</v>
      </c>
    </row>
    <row r="12" spans="1:6">
      <c r="A12" t="s">
        <v>75</v>
      </c>
      <c r="B12" t="s">
        <v>216</v>
      </c>
      <c r="C12" t="s">
        <v>217</v>
      </c>
      <c r="D12" t="s">
        <v>2</v>
      </c>
      <c r="E12" t="s">
        <v>1</v>
      </c>
    </row>
    <row r="13" spans="1:6">
      <c r="A13" s="4">
        <v>1</v>
      </c>
      <c r="B13" s="4">
        <v>1</v>
      </c>
      <c r="C13" s="4" t="s">
        <v>226</v>
      </c>
      <c r="D13" s="4" t="s">
        <v>227</v>
      </c>
      <c r="E13" s="4">
        <v>1</v>
      </c>
      <c r="F13" t="str">
        <f>"    Menu.create!(:menu_category_id=&gt;"&amp;B13&amp;",:name=&gt;"""&amp;C13&amp;""",:disp_name=&gt;"""&amp;D13&amp;""",:disp_sort=&gt;"&amp;E13&amp;")"</f>
        <v xml:space="preserve">    Menu.create!(:menu_category_id=&gt;1,:name=&gt;"my_home_portlet",:disp_name=&gt;"マイホーム",:disp_sort=&gt;1)</v>
      </c>
    </row>
    <row r="14" spans="1:6">
      <c r="A14" s="4">
        <v>2</v>
      </c>
      <c r="B14" s="4">
        <v>1</v>
      </c>
      <c r="C14" s="4" t="s">
        <v>228</v>
      </c>
      <c r="D14" s="4" t="s">
        <v>229</v>
      </c>
      <c r="E14" s="4">
        <v>2</v>
      </c>
      <c r="F14" t="str">
        <f t="shared" ref="F14:F74" si="1">"    Menu.create!(:menu_category_id=&gt;"&amp;B14&amp;",:name=&gt;"""&amp;C14&amp;""",:disp_name=&gt;"""&amp;D14&amp;""",:disp_sort=&gt;"&amp;E14&amp;")"</f>
        <v xml:space="preserve">    Menu.create!(:menu_category_id=&gt;1,:name=&gt;"monthly_sales_by_area_chart_portlet",:disp_name=&gt;"エリア別売上",:disp_sort=&gt;2)</v>
      </c>
    </row>
    <row r="15" spans="1:6">
      <c r="A15" s="4">
        <v>3</v>
      </c>
      <c r="B15" s="4">
        <v>1</v>
      </c>
      <c r="C15" s="4" t="s">
        <v>230</v>
      </c>
      <c r="D15" s="4" t="s">
        <v>231</v>
      </c>
      <c r="E15" s="4">
        <v>3</v>
      </c>
      <c r="F15" t="str">
        <f t="shared" si="1"/>
        <v xml:space="preserve">    Menu.create!(:menu_category_id=&gt;1,:name=&gt;"sales_product_each_warehouse_chart_portlet",:disp_name=&gt;"施設・製品別月間売上",:disp_sort=&gt;3)</v>
      </c>
    </row>
    <row r="16" spans="1:6">
      <c r="A16" s="4">
        <v>4</v>
      </c>
      <c r="B16" s="4">
        <v>1</v>
      </c>
      <c r="C16" s="4" t="s">
        <v>232</v>
      </c>
      <c r="D16" s="4" t="s">
        <v>233</v>
      </c>
      <c r="E16" s="4">
        <v>4</v>
      </c>
      <c r="F16" t="str">
        <f t="shared" si="1"/>
        <v xml:space="preserve">    Menu.create!(:menu_category_id=&gt;1,:name=&gt;"sales_product_each_area_chart_portlet",:disp_name=&gt;"エリア・製品別月間売上",:disp_sort=&gt;4)</v>
      </c>
    </row>
    <row r="17" spans="1:6">
      <c r="A17" s="4">
        <v>5</v>
      </c>
      <c r="B17" s="4">
        <v>1</v>
      </c>
      <c r="C17" s="4" t="s">
        <v>234</v>
      </c>
      <c r="D17" s="4" t="s">
        <v>235</v>
      </c>
      <c r="E17" s="4">
        <v>5</v>
      </c>
      <c r="F17" t="str">
        <f t="shared" si="1"/>
        <v xml:space="preserve">    Menu.create!(:menu_category_id=&gt;1,:name=&gt;"sales_product_category_chart_portlet",:disp_name=&gt;"製品カテゴリ別売上",:disp_sort=&gt;5)</v>
      </c>
    </row>
    <row r="18" spans="1:6">
      <c r="A18" s="4">
        <v>6</v>
      </c>
      <c r="B18" s="4">
        <v>1</v>
      </c>
      <c r="C18" s="4" t="s">
        <v>236</v>
      </c>
      <c r="D18" s="4" t="s">
        <v>237</v>
      </c>
      <c r="E18" s="4">
        <v>6</v>
      </c>
      <c r="F18" t="str">
        <f t="shared" si="1"/>
        <v xml:space="preserve">    Menu.create!(:menu_category_id=&gt;1,:name=&gt;"sales_product_set_chart_portlet",:disp_name=&gt;"製品群別売上",:disp_sort=&gt;6)</v>
      </c>
    </row>
    <row r="19" spans="1:6">
      <c r="A19" s="4">
        <v>7</v>
      </c>
      <c r="B19" s="4">
        <v>1</v>
      </c>
      <c r="C19" s="4" t="s">
        <v>238</v>
      </c>
      <c r="D19" s="4" t="s">
        <v>239</v>
      </c>
      <c r="E19" s="4">
        <v>7</v>
      </c>
      <c r="F19" t="str">
        <f t="shared" si="1"/>
        <v xml:space="preserve">    Menu.create!(:menu_category_id=&gt;1,:name=&gt;"sales_warehouse_product_set_portlet",:disp_name=&gt;"施設・製品別売上",:disp_sort=&gt;7)</v>
      </c>
    </row>
    <row r="20" spans="1:6">
      <c r="A20" s="4">
        <v>8</v>
      </c>
      <c r="B20" s="4">
        <v>1</v>
      </c>
      <c r="C20" s="4" t="s">
        <v>240</v>
      </c>
      <c r="D20" s="4" t="s">
        <v>241</v>
      </c>
      <c r="E20" s="4">
        <v>8</v>
      </c>
      <c r="F20" t="str">
        <f t="shared" si="1"/>
        <v xml:space="preserve">    Menu.create!(:menu_category_id=&gt;1,:name=&gt;"sales_warehouse_product_portlet",:disp_name=&gt;"施設・製品型番別売上",:disp_sort=&gt;8)</v>
      </c>
    </row>
    <row r="21" spans="1:6">
      <c r="A21" s="4">
        <v>9</v>
      </c>
      <c r="B21" s="4">
        <v>2</v>
      </c>
      <c r="C21" s="4" t="s">
        <v>242</v>
      </c>
      <c r="D21" s="4" t="s">
        <v>243</v>
      </c>
      <c r="E21" s="4">
        <v>1</v>
      </c>
      <c r="F21" t="str">
        <f t="shared" si="1"/>
        <v xml:space="preserve">    Menu.create!(:menu_category_id=&gt;2,:name=&gt;"accept_orders",:disp_name=&gt;"受注処理",:disp_sort=&gt;1)</v>
      </c>
    </row>
    <row r="22" spans="1:6">
      <c r="A22" s="4">
        <v>10</v>
      </c>
      <c r="B22" s="4">
        <v>2</v>
      </c>
      <c r="C22" s="4" t="s">
        <v>244</v>
      </c>
      <c r="D22" s="4" t="s">
        <v>245</v>
      </c>
      <c r="E22" s="4">
        <v>2</v>
      </c>
      <c r="F22" t="str">
        <f t="shared" si="1"/>
        <v xml:space="preserve">    Menu.create!(:menu_category_id=&gt;2,:name=&gt;"orders",:disp_name=&gt;"発注処理",:disp_sort=&gt;2)</v>
      </c>
    </row>
    <row r="23" spans="1:6">
      <c r="A23" s="4">
        <v>11</v>
      </c>
      <c r="B23" s="4">
        <v>2</v>
      </c>
      <c r="C23" s="4" t="s">
        <v>246</v>
      </c>
      <c r="D23" s="4" t="s">
        <v>247</v>
      </c>
      <c r="E23" s="4">
        <v>3</v>
      </c>
      <c r="F23" t="str">
        <f t="shared" si="1"/>
        <v xml:space="preserve">    Menu.create!(:menu_category_id=&gt;2,:name=&gt;"purchases",:disp_name=&gt;"仕入処理",:disp_sort=&gt;3)</v>
      </c>
    </row>
    <row r="24" spans="1:6">
      <c r="A24" s="4">
        <v>12</v>
      </c>
      <c r="B24" s="4">
        <v>2</v>
      </c>
      <c r="C24" s="4" t="s">
        <v>248</v>
      </c>
      <c r="D24" s="4" t="s">
        <v>249</v>
      </c>
      <c r="E24" s="4">
        <v>4</v>
      </c>
      <c r="F24" t="str">
        <f t="shared" si="1"/>
        <v xml:space="preserve">    Menu.create!(:menu_category_id=&gt;2,:name=&gt;"sales",:disp_name=&gt;"売上処理",:disp_sort=&gt;4)</v>
      </c>
    </row>
    <row r="25" spans="1:6">
      <c r="A25" s="4">
        <v>13</v>
      </c>
      <c r="B25" s="4">
        <v>2</v>
      </c>
      <c r="C25" s="4" t="s">
        <v>250</v>
      </c>
      <c r="D25" s="4" t="s">
        <v>251</v>
      </c>
      <c r="E25" s="4">
        <v>5</v>
      </c>
      <c r="F25" t="str">
        <f t="shared" si="1"/>
        <v xml:space="preserve">    Menu.create!(:menu_category_id=&gt;2,:name=&gt;"shippings",:disp_name=&gt;"出荷処理",:disp_sort=&gt;5)</v>
      </c>
    </row>
    <row r="26" spans="1:6">
      <c r="A26" s="4">
        <v>14</v>
      </c>
      <c r="B26" s="4">
        <v>2</v>
      </c>
      <c r="C26" s="4" t="s">
        <v>252</v>
      </c>
      <c r="D26" s="4" t="s">
        <v>253</v>
      </c>
      <c r="E26" s="4">
        <v>6</v>
      </c>
      <c r="F26" t="str">
        <f t="shared" si="1"/>
        <v xml:space="preserve">    Menu.create!(:menu_category_id=&gt;2,:name=&gt;"restorations",:disp_name=&gt;"返却処理",:disp_sort=&gt;6)</v>
      </c>
    </row>
    <row r="27" spans="1:6">
      <c r="A27" s="4">
        <v>15</v>
      </c>
      <c r="B27" s="4">
        <v>2</v>
      </c>
      <c r="C27" s="4" t="s">
        <v>254</v>
      </c>
      <c r="D27" s="4" t="s">
        <v>255</v>
      </c>
      <c r="E27" s="4">
        <v>7</v>
      </c>
      <c r="F27" t="str">
        <f t="shared" si="1"/>
        <v xml:space="preserve">    Menu.create!(:menu_category_id=&gt;2,:name=&gt;"disposals",:disp_name=&gt;"廃棄処理",:disp_sort=&gt;7)</v>
      </c>
    </row>
    <row r="28" spans="1:6">
      <c r="A28" s="4">
        <v>16</v>
      </c>
      <c r="B28" s="4">
        <v>2</v>
      </c>
      <c r="C28" s="4" t="s">
        <v>256</v>
      </c>
      <c r="D28" s="4" t="s">
        <v>257</v>
      </c>
      <c r="E28" s="4">
        <v>8</v>
      </c>
      <c r="F28" t="str">
        <f t="shared" si="1"/>
        <v xml:space="preserve">    Menu.create!(:menu_category_id=&gt;2,:name=&gt;"samples",:disp_name=&gt;"サンプル処理",:disp_sort=&gt;8)</v>
      </c>
    </row>
    <row r="29" spans="1:6">
      <c r="A29" s="4">
        <v>17</v>
      </c>
      <c r="B29" s="4">
        <v>2</v>
      </c>
      <c r="C29" s="4" t="s">
        <v>258</v>
      </c>
      <c r="D29" s="4" t="s">
        <v>259</v>
      </c>
      <c r="E29" s="4">
        <v>9</v>
      </c>
      <c r="F29" t="str">
        <f t="shared" si="1"/>
        <v xml:space="preserve">    Menu.create!(:menu_category_id=&gt;2,:name=&gt;"adjustments",:disp_name=&gt;"在庫調整処理",:disp_sort=&gt;9)</v>
      </c>
    </row>
    <row r="30" spans="1:6">
      <c r="A30" s="4">
        <v>18</v>
      </c>
      <c r="B30" s="4">
        <v>3</v>
      </c>
      <c r="C30" s="4" t="s">
        <v>260</v>
      </c>
      <c r="D30" s="4" t="s">
        <v>261</v>
      </c>
      <c r="E30" s="4">
        <v>1</v>
      </c>
      <c r="F30" t="str">
        <f t="shared" si="1"/>
        <v xml:space="preserve">    Menu.create!(:menu_category_id=&gt;3,:name=&gt;"accept_order_details",:disp_name=&gt;"受注明細",:disp_sort=&gt;1)</v>
      </c>
    </row>
    <row r="31" spans="1:6">
      <c r="A31" s="4">
        <v>19</v>
      </c>
      <c r="B31" s="4">
        <v>3</v>
      </c>
      <c r="C31" s="4" t="s">
        <v>262</v>
      </c>
      <c r="D31" s="4" t="s">
        <v>263</v>
      </c>
      <c r="E31" s="4">
        <v>2</v>
      </c>
      <c r="F31" t="str">
        <f t="shared" si="1"/>
        <v xml:space="preserve">    Menu.create!(:menu_category_id=&gt;3,:name=&gt;"order_details",:disp_name=&gt;"発注明細",:disp_sort=&gt;2)</v>
      </c>
    </row>
    <row r="32" spans="1:6">
      <c r="A32" s="4">
        <v>20</v>
      </c>
      <c r="B32" s="4">
        <v>3</v>
      </c>
      <c r="C32" s="4" t="s">
        <v>264</v>
      </c>
      <c r="D32" s="4" t="s">
        <v>265</v>
      </c>
      <c r="E32" s="4">
        <v>3</v>
      </c>
      <c r="F32" t="str">
        <f t="shared" si="1"/>
        <v xml:space="preserve">    Menu.create!(:menu_category_id=&gt;3,:name=&gt;"purchase_details",:disp_name=&gt;"仕入明細",:disp_sort=&gt;3)</v>
      </c>
    </row>
    <row r="33" spans="1:6">
      <c r="A33" s="4">
        <v>21</v>
      </c>
      <c r="B33" s="4">
        <v>3</v>
      </c>
      <c r="C33" s="4" t="s">
        <v>266</v>
      </c>
      <c r="D33" s="4" t="s">
        <v>267</v>
      </c>
      <c r="E33" s="4">
        <v>4</v>
      </c>
      <c r="F33" t="str">
        <f t="shared" si="1"/>
        <v xml:space="preserve">    Menu.create!(:menu_category_id=&gt;3,:name=&gt;"sale_details",:disp_name=&gt;"売上明細",:disp_sort=&gt;4)</v>
      </c>
    </row>
    <row r="34" spans="1:6">
      <c r="A34" s="4">
        <v>22</v>
      </c>
      <c r="B34" s="4">
        <v>3</v>
      </c>
      <c r="C34" s="4" t="s">
        <v>268</v>
      </c>
      <c r="D34" s="4" t="s">
        <v>269</v>
      </c>
      <c r="E34" s="4">
        <v>5</v>
      </c>
      <c r="F34" t="str">
        <f t="shared" si="1"/>
        <v xml:space="preserve">    Menu.create!(:menu_category_id=&gt;3,:name=&gt;"shipping_details",:disp_name=&gt;"出荷明細",:disp_sort=&gt;5)</v>
      </c>
    </row>
    <row r="35" spans="1:6">
      <c r="A35" s="4">
        <v>23</v>
      </c>
      <c r="B35" s="4">
        <v>3</v>
      </c>
      <c r="C35" s="4" t="s">
        <v>270</v>
      </c>
      <c r="D35" s="4" t="s">
        <v>271</v>
      </c>
      <c r="E35" s="4">
        <v>6</v>
      </c>
      <c r="F35" t="str">
        <f t="shared" si="1"/>
        <v xml:space="preserve">    Menu.create!(:menu_category_id=&gt;3,:name=&gt;"restoration_details",:disp_name=&gt;"返却明細",:disp_sort=&gt;6)</v>
      </c>
    </row>
    <row r="36" spans="1:6">
      <c r="A36" s="4">
        <v>24</v>
      </c>
      <c r="B36" s="4">
        <v>3</v>
      </c>
      <c r="C36" s="4" t="s">
        <v>272</v>
      </c>
      <c r="D36" s="4" t="s">
        <v>273</v>
      </c>
      <c r="E36" s="4">
        <v>7</v>
      </c>
      <c r="F36" t="str">
        <f t="shared" si="1"/>
        <v xml:space="preserve">    Menu.create!(:menu_category_id=&gt;3,:name=&gt;"disposal_details",:disp_name=&gt;"廃棄明細",:disp_sort=&gt;7)</v>
      </c>
    </row>
    <row r="37" spans="1:6">
      <c r="A37" s="4">
        <v>25</v>
      </c>
      <c r="B37" s="4">
        <v>3</v>
      </c>
      <c r="C37" s="4" t="s">
        <v>274</v>
      </c>
      <c r="D37" s="4" t="s">
        <v>275</v>
      </c>
      <c r="E37" s="4">
        <v>8</v>
      </c>
      <c r="F37" t="str">
        <f t="shared" si="1"/>
        <v xml:space="preserve">    Menu.create!(:menu_category_id=&gt;3,:name=&gt;"sample_details",:disp_name=&gt;"サンプル明細",:disp_sort=&gt;8)</v>
      </c>
    </row>
    <row r="38" spans="1:6">
      <c r="A38" s="4">
        <v>26</v>
      </c>
      <c r="B38" s="4">
        <v>3</v>
      </c>
      <c r="C38" s="4" t="s">
        <v>276</v>
      </c>
      <c r="D38" s="4" t="s">
        <v>277</v>
      </c>
      <c r="E38" s="4">
        <v>9</v>
      </c>
      <c r="F38" t="str">
        <f t="shared" si="1"/>
        <v xml:space="preserve">    Menu.create!(:menu_category_id=&gt;3,:name=&gt;"adjustment_details",:disp_name=&gt;"在庫調整明細",:disp_sort=&gt;9)</v>
      </c>
    </row>
    <row r="39" spans="1:6">
      <c r="A39" s="4">
        <v>27</v>
      </c>
      <c r="B39" s="4">
        <v>4</v>
      </c>
      <c r="C39" s="4" t="s">
        <v>278</v>
      </c>
      <c r="D39" s="4" t="s">
        <v>279</v>
      </c>
      <c r="E39" s="4">
        <v>1</v>
      </c>
      <c r="F39" t="str">
        <f t="shared" si="1"/>
        <v xml:space="preserve">    Menu.create!(:menu_category_id=&gt;4,:name=&gt;"receivings",:disp_name=&gt;"入金処理",:disp_sort=&gt;1)</v>
      </c>
    </row>
    <row r="40" spans="1:6">
      <c r="A40" s="4">
        <v>28</v>
      </c>
      <c r="B40" s="4">
        <v>4</v>
      </c>
      <c r="C40" s="4" t="s">
        <v>280</v>
      </c>
      <c r="D40" s="4" t="s">
        <v>281</v>
      </c>
      <c r="E40" s="4">
        <v>2</v>
      </c>
      <c r="F40" t="str">
        <f t="shared" si="1"/>
        <v xml:space="preserve">    Menu.create!(:menu_category_id=&gt;4,:name=&gt;"receiving_details",:disp_name=&gt;"入金明細",:disp_sort=&gt;2)</v>
      </c>
    </row>
    <row r="41" spans="1:6">
      <c r="A41" s="4">
        <v>29</v>
      </c>
      <c r="B41" s="4">
        <v>4</v>
      </c>
      <c r="C41" s="4" t="s">
        <v>282</v>
      </c>
      <c r="D41" s="4" t="s">
        <v>283</v>
      </c>
      <c r="E41" s="4">
        <v>3</v>
      </c>
      <c r="F41" t="str">
        <f t="shared" si="1"/>
        <v xml:space="preserve">    Menu.create!(:menu_category_id=&gt;4,:name=&gt;"payings",:disp_name=&gt;"支払処理",:disp_sort=&gt;3)</v>
      </c>
    </row>
    <row r="42" spans="1:6">
      <c r="A42" s="4">
        <v>30</v>
      </c>
      <c r="B42" s="4">
        <v>4</v>
      </c>
      <c r="C42" s="4" t="s">
        <v>284</v>
      </c>
      <c r="D42" s="4" t="s">
        <v>285</v>
      </c>
      <c r="E42" s="4">
        <v>4</v>
      </c>
      <c r="F42" t="str">
        <f t="shared" si="1"/>
        <v xml:space="preserve">    Menu.create!(:menu_category_id=&gt;4,:name=&gt;"paying_details",:disp_name=&gt;"支払明細",:disp_sort=&gt;4)</v>
      </c>
    </row>
    <row r="43" spans="1:6">
      <c r="A43" s="4">
        <v>31</v>
      </c>
      <c r="B43" s="4">
        <v>4</v>
      </c>
      <c r="C43" s="4" t="s">
        <v>286</v>
      </c>
      <c r="D43" s="4" t="s">
        <v>287</v>
      </c>
      <c r="E43" s="4">
        <v>5</v>
      </c>
      <c r="F43" t="str">
        <f t="shared" si="1"/>
        <v xml:space="preserve">    Menu.create!(:menu_category_id=&gt;4,:name=&gt;"receivable_carry_remains",:disp_name=&gt;"売掛金繰越処理",:disp_sort=&gt;5)</v>
      </c>
    </row>
    <row r="44" spans="1:6">
      <c r="A44" s="4">
        <v>32</v>
      </c>
      <c r="B44" s="4">
        <v>4</v>
      </c>
      <c r="C44" s="4" t="s">
        <v>288</v>
      </c>
      <c r="D44" s="4" t="s">
        <v>289</v>
      </c>
      <c r="E44" s="4">
        <v>6</v>
      </c>
      <c r="F44" t="str">
        <f t="shared" si="1"/>
        <v xml:space="preserve">    Menu.create!(:menu_category_id=&gt;4,:name=&gt;"payable_carry_remains",:disp_name=&gt;"買掛金繰越処理",:disp_sort=&gt;6)</v>
      </c>
    </row>
    <row r="45" spans="1:6">
      <c r="A45" s="4">
        <v>33</v>
      </c>
      <c r="B45" s="4">
        <v>4</v>
      </c>
      <c r="C45" s="4" t="s">
        <v>290</v>
      </c>
      <c r="D45" s="4" t="s">
        <v>291</v>
      </c>
      <c r="E45" s="4">
        <v>7</v>
      </c>
      <c r="F45" t="str">
        <f t="shared" si="1"/>
        <v xml:space="preserve">    Menu.create!(:menu_category_id=&gt;4,:name=&gt;"receivables",:disp_name=&gt;"売掛金一覧",:disp_sort=&gt;7)</v>
      </c>
    </row>
    <row r="46" spans="1:6">
      <c r="A46" s="4">
        <v>34</v>
      </c>
      <c r="B46" s="4">
        <v>4</v>
      </c>
      <c r="C46" s="4" t="s">
        <v>292</v>
      </c>
      <c r="D46" s="4" t="s">
        <v>293</v>
      </c>
      <c r="E46" s="4">
        <v>8</v>
      </c>
      <c r="F46" t="str">
        <f t="shared" si="1"/>
        <v xml:space="preserve">    Menu.create!(:menu_category_id=&gt;4,:name=&gt;"payables",:disp_name=&gt;"買掛金一覧",:disp_sort=&gt;8)</v>
      </c>
    </row>
    <row r="47" spans="1:6">
      <c r="A47" s="4">
        <v>35</v>
      </c>
      <c r="B47" s="4">
        <v>4</v>
      </c>
      <c r="C47" s="4" t="s">
        <v>294</v>
      </c>
      <c r="D47" s="4" t="s">
        <v>295</v>
      </c>
      <c r="E47" s="4">
        <v>9</v>
      </c>
      <c r="F47" t="str">
        <f t="shared" si="1"/>
        <v xml:space="preserve">    Menu.create!(:menu_category_id=&gt;4,:name=&gt;"customer_ledgers",:disp_name=&gt;"得意先元帳",:disp_sort=&gt;9)</v>
      </c>
    </row>
    <row r="48" spans="1:6">
      <c r="A48" s="4">
        <v>36</v>
      </c>
      <c r="B48" s="4">
        <v>4</v>
      </c>
      <c r="C48" s="4" t="s">
        <v>296</v>
      </c>
      <c r="D48" s="4" t="s">
        <v>297</v>
      </c>
      <c r="E48" s="4">
        <v>10</v>
      </c>
      <c r="F48" t="str">
        <f t="shared" si="1"/>
        <v xml:space="preserve">    Menu.create!(:menu_category_id=&gt;4,:name=&gt;"supplier_ledgers",:disp_name=&gt;"仕入先元帳",:disp_sort=&gt;10)</v>
      </c>
    </row>
    <row r="49" spans="1:6">
      <c r="A49" s="4">
        <v>37</v>
      </c>
      <c r="B49" s="4">
        <v>5</v>
      </c>
      <c r="C49" s="4" t="s">
        <v>298</v>
      </c>
      <c r="D49" s="4" t="s">
        <v>299</v>
      </c>
      <c r="E49" s="4">
        <v>1</v>
      </c>
      <c r="F49" t="str">
        <f t="shared" si="1"/>
        <v xml:space="preserve">    Menu.create!(:menu_category_id=&gt;5,:name=&gt;"stocks",:disp_name=&gt;"在庫マスター",:disp_sort=&gt;1)</v>
      </c>
    </row>
    <row r="50" spans="1:6">
      <c r="A50" s="4">
        <v>38</v>
      </c>
      <c r="B50" s="4">
        <v>5</v>
      </c>
      <c r="C50" s="4" t="s">
        <v>300</v>
      </c>
      <c r="D50" s="4" t="s">
        <v>301</v>
      </c>
      <c r="E50" s="4">
        <v>2</v>
      </c>
      <c r="F50" t="str">
        <f t="shared" si="1"/>
        <v xml:space="preserve">    Menu.create!(:menu_category_id=&gt;5,:name=&gt;"incoming_and_shippings",:disp_name=&gt;"入出荷記録",:disp_sort=&gt;2)</v>
      </c>
    </row>
    <row r="51" spans="1:6">
      <c r="A51" s="4">
        <v>39</v>
      </c>
      <c r="B51" s="4">
        <v>6</v>
      </c>
      <c r="C51" s="4" t="s">
        <v>57</v>
      </c>
      <c r="D51" s="4" t="s">
        <v>302</v>
      </c>
      <c r="E51" s="4">
        <v>1001</v>
      </c>
      <c r="F51" t="str">
        <f t="shared" si="1"/>
        <v xml:space="preserve">    Menu.create!(:menu_category_id=&gt;6,:name=&gt;"product_categories",:disp_name=&gt;"製品カテゴリー",:disp_sort=&gt;1001)</v>
      </c>
    </row>
    <row r="52" spans="1:6">
      <c r="A52" s="4">
        <v>40</v>
      </c>
      <c r="B52" s="4">
        <v>6</v>
      </c>
      <c r="C52" s="4" t="s">
        <v>58</v>
      </c>
      <c r="D52" s="5" t="s">
        <v>334</v>
      </c>
      <c r="E52" s="4">
        <v>1002</v>
      </c>
      <c r="F52" t="str">
        <f t="shared" si="1"/>
        <v xml:space="preserve">    Menu.create!(:menu_category_id=&gt;6,:name=&gt;"product_sets",:disp_name=&gt;"製品群",:disp_sort=&gt;1002)</v>
      </c>
    </row>
    <row r="53" spans="1:6">
      <c r="A53" s="4">
        <v>41</v>
      </c>
      <c r="B53" s="4">
        <v>6</v>
      </c>
      <c r="C53" s="4" t="s">
        <v>61</v>
      </c>
      <c r="D53" s="5" t="s">
        <v>335</v>
      </c>
      <c r="E53" s="4">
        <v>1003</v>
      </c>
      <c r="F53" t="str">
        <f t="shared" si="1"/>
        <v xml:space="preserve">    Menu.create!(:menu_category_id=&gt;6,:name=&gt;"products",:disp_name=&gt;"製品型番",:disp_sort=&gt;1003)</v>
      </c>
    </row>
    <row r="54" spans="1:6">
      <c r="A54" s="4">
        <v>42</v>
      </c>
      <c r="B54" s="4">
        <v>6</v>
      </c>
      <c r="C54" s="4" t="s">
        <v>303</v>
      </c>
      <c r="D54" s="4" t="s">
        <v>304</v>
      </c>
      <c r="E54" s="4">
        <v>2001</v>
      </c>
      <c r="F54" t="str">
        <f t="shared" si="1"/>
        <v xml:space="preserve">    Menu.create!(:menu_category_id=&gt;6,:name=&gt;"warehouses",:disp_name=&gt;"施設",:disp_sort=&gt;2001)</v>
      </c>
    </row>
    <row r="55" spans="1:6">
      <c r="A55" s="4">
        <v>43</v>
      </c>
      <c r="B55" s="4">
        <v>6</v>
      </c>
      <c r="C55" s="4" t="s">
        <v>305</v>
      </c>
      <c r="D55" s="5" t="s">
        <v>336</v>
      </c>
      <c r="E55" s="4">
        <v>2002</v>
      </c>
      <c r="F55" t="str">
        <f t="shared" si="1"/>
        <v xml:space="preserve">    Menu.create!(:menu_category_id=&gt;6,:name=&gt;"warehouses_customers",:disp_name=&gt;"施設得意先紐付",:disp_sort=&gt;2002)</v>
      </c>
    </row>
    <row r="56" spans="1:6">
      <c r="A56" s="4">
        <v>44</v>
      </c>
      <c r="B56" s="4">
        <v>6</v>
      </c>
      <c r="C56" s="4" t="s">
        <v>306</v>
      </c>
      <c r="D56" s="4" t="s">
        <v>307</v>
      </c>
      <c r="E56" s="4">
        <v>3001</v>
      </c>
      <c r="F56" t="str">
        <f t="shared" si="1"/>
        <v xml:space="preserve">    Menu.create!(:menu_category_id=&gt;6,:name=&gt;"customers",:disp_name=&gt;"得意先",:disp_sort=&gt;3001)</v>
      </c>
    </row>
    <row r="57" spans="1:6">
      <c r="A57" s="4">
        <v>45</v>
      </c>
      <c r="B57" s="4">
        <v>6</v>
      </c>
      <c r="C57" s="4" t="s">
        <v>308</v>
      </c>
      <c r="D57" s="4" t="s">
        <v>309</v>
      </c>
      <c r="E57" s="4">
        <v>3002</v>
      </c>
      <c r="F57" t="str">
        <f t="shared" si="1"/>
        <v xml:space="preserve">    Menu.create!(:menu_category_id=&gt;6,:name=&gt;"customer_groups",:disp_name=&gt;"得意先グループ",:disp_sort=&gt;3002)</v>
      </c>
    </row>
    <row r="58" spans="1:6">
      <c r="A58" s="4">
        <v>46</v>
      </c>
      <c r="B58" s="4">
        <v>6</v>
      </c>
      <c r="C58" s="4" t="s">
        <v>136</v>
      </c>
      <c r="D58" s="5" t="s">
        <v>337</v>
      </c>
      <c r="E58" s="4">
        <v>3003</v>
      </c>
      <c r="F58" t="str">
        <f t="shared" si="1"/>
        <v xml:space="preserve">    Menu.create!(:menu_category_id=&gt;6,:name=&gt;"customer_group_payments",:disp_name=&gt;"得意先グループ別支払方法",:disp_sort=&gt;3003)</v>
      </c>
    </row>
    <row r="59" spans="1:6">
      <c r="A59" s="4">
        <v>47</v>
      </c>
      <c r="B59" s="4">
        <v>6</v>
      </c>
      <c r="C59" s="4" t="s">
        <v>151</v>
      </c>
      <c r="D59" s="4" t="s">
        <v>310</v>
      </c>
      <c r="E59" s="4">
        <v>3004</v>
      </c>
      <c r="F59" t="str">
        <f t="shared" si="1"/>
        <v xml:space="preserve">    Menu.create!(:menu_category_id=&gt;6,:name=&gt;"wholesale_prices",:disp_name=&gt;"得意先別卸価格",:disp_sort=&gt;3004)</v>
      </c>
    </row>
    <row r="60" spans="1:6">
      <c r="A60" s="4">
        <v>48</v>
      </c>
      <c r="B60" s="4">
        <v>6</v>
      </c>
      <c r="C60" s="4" t="s">
        <v>145</v>
      </c>
      <c r="D60" s="5" t="s">
        <v>340</v>
      </c>
      <c r="E60" s="4">
        <v>3005</v>
      </c>
      <c r="F60" t="str">
        <f t="shared" ref="F60" si="2">"    Menu.create!(:menu_category_id=&gt;"&amp;B60&amp;",:name=&gt;"""&amp;C60&amp;""",:disp_name=&gt;"""&amp;D60&amp;""",:disp_sort=&gt;"&amp;E60&amp;")"</f>
        <v xml:space="preserve">    Menu.create!(:menu_category_id=&gt;6,:name=&gt;"deliveries",:disp_name=&gt;"配送先",:disp_sort=&gt;3005)</v>
      </c>
    </row>
    <row r="61" spans="1:6">
      <c r="A61" s="4">
        <v>49</v>
      </c>
      <c r="B61" s="4">
        <v>6</v>
      </c>
      <c r="C61" s="4" t="s">
        <v>160</v>
      </c>
      <c r="D61" s="4" t="s">
        <v>311</v>
      </c>
      <c r="E61" s="4">
        <v>4001</v>
      </c>
      <c r="F61" t="str">
        <f t="shared" si="1"/>
        <v xml:space="preserve">    Menu.create!(:menu_category_id=&gt;6,:name=&gt;"suppliers",:disp_name=&gt;"仕入先",:disp_sort=&gt;4001)</v>
      </c>
    </row>
    <row r="62" spans="1:6">
      <c r="A62" s="4">
        <v>50</v>
      </c>
      <c r="B62" s="4">
        <v>6</v>
      </c>
      <c r="C62" s="4" t="s">
        <v>338</v>
      </c>
      <c r="D62" s="5" t="s">
        <v>341</v>
      </c>
      <c r="E62" s="4">
        <v>4002</v>
      </c>
      <c r="F62" t="str">
        <f t="shared" si="1"/>
        <v xml:space="preserve">    Menu.create!(:menu_category_id=&gt;6,:name=&gt;"supplier_groups",:disp_name=&gt;"仕入先グループ",:disp_sort=&gt;4002)</v>
      </c>
    </row>
    <row r="63" spans="1:6">
      <c r="A63" s="4">
        <v>51</v>
      </c>
      <c r="B63" s="4">
        <v>6</v>
      </c>
      <c r="C63" s="4" t="s">
        <v>339</v>
      </c>
      <c r="D63" s="5" t="s">
        <v>342</v>
      </c>
      <c r="E63" s="4">
        <v>4003</v>
      </c>
      <c r="F63" t="str">
        <f t="shared" si="1"/>
        <v xml:space="preserve">    Menu.create!(:menu_category_id=&gt;6,:name=&gt;"supplier_group_payments",:disp_name=&gt;"仕入先グループ別支払方法",:disp_sort=&gt;4003)</v>
      </c>
    </row>
    <row r="64" spans="1:6">
      <c r="A64" s="4">
        <v>52</v>
      </c>
      <c r="B64" s="4">
        <v>6</v>
      </c>
      <c r="C64" s="4" t="s">
        <v>200</v>
      </c>
      <c r="D64" s="4" t="s">
        <v>312</v>
      </c>
      <c r="E64" s="4">
        <v>4004</v>
      </c>
      <c r="F64" t="str">
        <f t="shared" si="1"/>
        <v xml:space="preserve">    Menu.create!(:menu_category_id=&gt;6,:name=&gt;"invoice_prices",:disp_name=&gt;"仕入先別卸価格",:disp_sort=&gt;4004)</v>
      </c>
    </row>
    <row r="65" spans="1:6">
      <c r="A65" s="4">
        <v>53</v>
      </c>
      <c r="B65" s="4">
        <v>6</v>
      </c>
      <c r="C65" s="4" t="s">
        <v>24</v>
      </c>
      <c r="D65" s="4" t="s">
        <v>313</v>
      </c>
      <c r="E65" s="4">
        <v>5001</v>
      </c>
      <c r="F65" t="str">
        <f t="shared" si="1"/>
        <v xml:space="preserve">    Menu.create!(:menu_category_id=&gt;6,:name=&gt;"users",:disp_name=&gt;"ユーザー",:disp_sort=&gt;5001)</v>
      </c>
    </row>
    <row r="66" spans="1:6">
      <c r="A66" s="4">
        <v>54</v>
      </c>
      <c r="B66" s="4">
        <v>6</v>
      </c>
      <c r="C66" s="4" t="s">
        <v>344</v>
      </c>
      <c r="D66" s="5" t="s">
        <v>346</v>
      </c>
      <c r="E66" s="4">
        <v>5002</v>
      </c>
      <c r="F66" t="str">
        <f t="shared" ref="F66:F67" si="3">"    Menu.create!(:menu_category_id=&gt;"&amp;B66&amp;",:name=&gt;"""&amp;C66&amp;""",:disp_name=&gt;"""&amp;D66&amp;""",:disp_sort=&gt;"&amp;E66&amp;")"</f>
        <v xml:space="preserve">    Menu.create!(:menu_category_id=&gt;6,:name=&gt;"user_positions",:disp_name=&gt;"ユーザーポジション",:disp_sort=&gt;5002)</v>
      </c>
    </row>
    <row r="67" spans="1:6">
      <c r="A67" s="4">
        <v>55</v>
      </c>
      <c r="B67" s="4">
        <v>6</v>
      </c>
      <c r="C67" s="4" t="s">
        <v>345</v>
      </c>
      <c r="D67" s="5" t="s">
        <v>347</v>
      </c>
      <c r="E67" s="4">
        <v>5003</v>
      </c>
      <c r="F67" t="str">
        <f t="shared" si="3"/>
        <v xml:space="preserve">    Menu.create!(:menu_category_id=&gt;6,:name=&gt;"user_sales_positions",:disp_name=&gt;"ユーザー営業ポジション",:disp_sort=&gt;5003)</v>
      </c>
    </row>
    <row r="68" spans="1:6">
      <c r="A68" s="4">
        <v>56</v>
      </c>
      <c r="B68" s="4">
        <v>6</v>
      </c>
      <c r="C68" s="4" t="s">
        <v>46</v>
      </c>
      <c r="D68" s="5" t="s">
        <v>348</v>
      </c>
      <c r="E68" s="4">
        <v>5004</v>
      </c>
      <c r="F68" t="str">
        <f t="shared" si="1"/>
        <v xml:space="preserve">    Menu.create!(:menu_category_id=&gt;6,:name=&gt;"roles",:disp_name=&gt;"グループ",:disp_sort=&gt;5004)</v>
      </c>
    </row>
    <row r="69" spans="1:6">
      <c r="A69" s="4">
        <v>57</v>
      </c>
      <c r="B69" s="4">
        <v>6</v>
      </c>
      <c r="C69" s="4" t="s">
        <v>349</v>
      </c>
      <c r="D69" s="5" t="s">
        <v>350</v>
      </c>
      <c r="E69" s="4">
        <v>5005</v>
      </c>
      <c r="F69" t="str">
        <f>"    Menu.create!(:menu_category_id=&gt;"&amp;B69&amp;",:name=&gt;"""&amp;C69&amp;""",:disp_name=&gt;"""&amp;D69&amp;""",:disp_sort=&gt;"&amp;E69&amp;")"</f>
        <v xml:space="preserve">    Menu.create!(:menu_category_id=&gt;6,:name=&gt;"global_areas",:disp_name=&gt;"グローバルエリア",:disp_sort=&gt;5005)</v>
      </c>
    </row>
    <row r="70" spans="1:6">
      <c r="A70" s="4">
        <v>58</v>
      </c>
      <c r="B70" s="4">
        <v>6</v>
      </c>
      <c r="C70" s="4" t="s">
        <v>10</v>
      </c>
      <c r="D70" s="4" t="s">
        <v>316</v>
      </c>
      <c r="E70" s="4">
        <v>5006</v>
      </c>
      <c r="F70" t="str">
        <f>"    Menu.create!(:menu_category_id=&gt;"&amp;B70&amp;",:name=&gt;"""&amp;C70&amp;""",:disp_name=&gt;"""&amp;D70&amp;""",:disp_sort=&gt;"&amp;E70&amp;")"</f>
        <v xml:space="preserve">    Menu.create!(:menu_category_id=&gt;6,:name=&gt;"sales_areas",:disp_name=&gt;"営業エリア",:disp_sort=&gt;5006)</v>
      </c>
    </row>
    <row r="71" spans="1:6">
      <c r="A71" s="4">
        <v>59</v>
      </c>
      <c r="B71" s="4">
        <v>6</v>
      </c>
      <c r="C71" s="4" t="s">
        <v>202</v>
      </c>
      <c r="D71" s="4" t="s">
        <v>314</v>
      </c>
      <c r="E71" s="4">
        <v>5007</v>
      </c>
      <c r="F71" t="str">
        <f t="shared" si="1"/>
        <v xml:space="preserve">    Menu.create!(:menu_category_id=&gt;6,:name=&gt;"banks",:disp_name=&gt;"銀行",:disp_sort=&gt;5007)</v>
      </c>
    </row>
    <row r="72" spans="1:6">
      <c r="A72" s="4">
        <v>60</v>
      </c>
      <c r="B72" s="4">
        <v>6</v>
      </c>
      <c r="C72" s="4" t="s">
        <v>208</v>
      </c>
      <c r="D72" s="4" t="s">
        <v>315</v>
      </c>
      <c r="E72" s="4">
        <v>5008</v>
      </c>
      <c r="F72" t="str">
        <f t="shared" si="1"/>
        <v xml:space="preserve">    Menu.create!(:menu_category_id=&gt;6,:name=&gt;"truckings",:disp_name=&gt;"配送業者",:disp_sort=&gt;5008)</v>
      </c>
    </row>
    <row r="73" spans="1:6">
      <c r="A73" s="4">
        <v>61</v>
      </c>
      <c r="B73" s="4">
        <v>6</v>
      </c>
      <c r="C73" s="4" t="s">
        <v>317</v>
      </c>
      <c r="D73" s="5" t="s">
        <v>343</v>
      </c>
      <c r="E73" s="4">
        <v>6001</v>
      </c>
      <c r="F73" t="str">
        <f t="shared" si="1"/>
        <v xml:space="preserve">    Menu.create!(:menu_category_id=&gt;6,:name=&gt;"roles_menus",:disp_name=&gt;"グループ・メニュー設定",:disp_sort=&gt;6001)</v>
      </c>
    </row>
    <row r="74" spans="1:6">
      <c r="A74" s="4">
        <v>62</v>
      </c>
      <c r="B74" s="4">
        <v>6</v>
      </c>
      <c r="C74" s="4" t="s">
        <v>318</v>
      </c>
      <c r="D74" s="4" t="s">
        <v>319</v>
      </c>
      <c r="E74" s="4">
        <v>6002</v>
      </c>
      <c r="F74" t="str">
        <f t="shared" si="1"/>
        <v xml:space="preserve">    Menu.create!(:menu_category_id=&gt;6,:name=&gt;"users_menus",:disp_name=&gt;"ユーザー・メニュー設定",:disp_sort=&gt;6002)</v>
      </c>
    </row>
    <row r="77" spans="1:6">
      <c r="A77" t="s">
        <v>320</v>
      </c>
    </row>
    <row r="78" spans="1:6">
      <c r="A78" t="s">
        <v>76</v>
      </c>
      <c r="B78" t="s">
        <v>321</v>
      </c>
      <c r="C78" t="s">
        <v>322</v>
      </c>
      <c r="D78" t="s">
        <v>323</v>
      </c>
    </row>
    <row r="79" spans="1:6">
      <c r="A79" s="4">
        <v>1</v>
      </c>
      <c r="B79">
        <v>2</v>
      </c>
      <c r="C79" s="4">
        <v>1</v>
      </c>
      <c r="D79" s="4">
        <v>1</v>
      </c>
      <c r="E79" s="4" t="s">
        <v>227</v>
      </c>
      <c r="F79" t="str">
        <f>"    RolesMenu.create!(:role_id=&gt;"&amp;B79&amp;",:menu_id=&gt;"&amp;C79&amp;",:auth_code=&gt;"&amp;D79&amp;")"</f>
        <v xml:space="preserve">    RolesMenu.create!(:role_id=&gt;2,:menu_id=&gt;1,:auth_code=&gt;1)</v>
      </c>
    </row>
    <row r="80" spans="1:6">
      <c r="A80" s="4">
        <v>2</v>
      </c>
      <c r="B80">
        <v>2</v>
      </c>
      <c r="C80" s="4">
        <v>2</v>
      </c>
      <c r="D80" s="4">
        <v>1</v>
      </c>
      <c r="E80" s="4" t="s">
        <v>229</v>
      </c>
      <c r="F80" t="str">
        <f t="shared" ref="F80:F143" si="4">"    RolesMenu.create!(:role_id=&gt;"&amp;B80&amp;",:menu_id=&gt;"&amp;C80&amp;",:auth_code=&gt;"&amp;D80&amp;")"</f>
        <v xml:space="preserve">    RolesMenu.create!(:role_id=&gt;2,:menu_id=&gt;2,:auth_code=&gt;1)</v>
      </c>
    </row>
    <row r="81" spans="1:6">
      <c r="A81" s="4">
        <v>3</v>
      </c>
      <c r="B81">
        <v>2</v>
      </c>
      <c r="C81" s="4">
        <v>3</v>
      </c>
      <c r="D81" s="4">
        <v>1</v>
      </c>
      <c r="E81" s="4" t="s">
        <v>231</v>
      </c>
      <c r="F81" t="str">
        <f t="shared" si="4"/>
        <v xml:space="preserve">    RolesMenu.create!(:role_id=&gt;2,:menu_id=&gt;3,:auth_code=&gt;1)</v>
      </c>
    </row>
    <row r="82" spans="1:6">
      <c r="A82" s="4">
        <v>4</v>
      </c>
      <c r="B82">
        <v>2</v>
      </c>
      <c r="C82" s="4">
        <v>4</v>
      </c>
      <c r="D82" s="4">
        <v>1</v>
      </c>
      <c r="E82" s="4" t="s">
        <v>233</v>
      </c>
      <c r="F82" t="str">
        <f t="shared" si="4"/>
        <v xml:space="preserve">    RolesMenu.create!(:role_id=&gt;2,:menu_id=&gt;4,:auth_code=&gt;1)</v>
      </c>
    </row>
    <row r="83" spans="1:6">
      <c r="A83" s="4">
        <v>5</v>
      </c>
      <c r="B83">
        <v>2</v>
      </c>
      <c r="C83" s="4">
        <v>5</v>
      </c>
      <c r="D83" s="4">
        <v>1</v>
      </c>
      <c r="E83" s="4" t="s">
        <v>235</v>
      </c>
      <c r="F83" t="str">
        <f t="shared" si="4"/>
        <v xml:space="preserve">    RolesMenu.create!(:role_id=&gt;2,:menu_id=&gt;5,:auth_code=&gt;1)</v>
      </c>
    </row>
    <row r="84" spans="1:6">
      <c r="A84" s="4">
        <v>6</v>
      </c>
      <c r="B84">
        <v>2</v>
      </c>
      <c r="C84" s="4">
        <v>6</v>
      </c>
      <c r="D84" s="4">
        <v>1</v>
      </c>
      <c r="E84" s="4" t="s">
        <v>237</v>
      </c>
      <c r="F84" t="str">
        <f t="shared" si="4"/>
        <v xml:space="preserve">    RolesMenu.create!(:role_id=&gt;2,:menu_id=&gt;6,:auth_code=&gt;1)</v>
      </c>
    </row>
    <row r="85" spans="1:6">
      <c r="A85" s="4">
        <v>7</v>
      </c>
      <c r="B85">
        <v>2</v>
      </c>
      <c r="C85" s="4">
        <v>7</v>
      </c>
      <c r="D85" s="4">
        <v>1</v>
      </c>
      <c r="E85" s="4" t="s">
        <v>239</v>
      </c>
      <c r="F85" t="str">
        <f t="shared" si="4"/>
        <v xml:space="preserve">    RolesMenu.create!(:role_id=&gt;2,:menu_id=&gt;7,:auth_code=&gt;1)</v>
      </c>
    </row>
    <row r="86" spans="1:6">
      <c r="A86" s="4">
        <v>8</v>
      </c>
      <c r="B86">
        <v>2</v>
      </c>
      <c r="C86" s="4">
        <v>8</v>
      </c>
      <c r="D86" s="4">
        <v>1</v>
      </c>
      <c r="E86" s="4" t="s">
        <v>241</v>
      </c>
      <c r="F86" t="str">
        <f t="shared" si="4"/>
        <v xml:space="preserve">    RolesMenu.create!(:role_id=&gt;2,:menu_id=&gt;8,:auth_code=&gt;1)</v>
      </c>
    </row>
    <row r="87" spans="1:6">
      <c r="A87" s="4">
        <v>9</v>
      </c>
      <c r="B87">
        <v>2</v>
      </c>
      <c r="C87" s="4">
        <v>9</v>
      </c>
      <c r="D87" s="4">
        <v>1</v>
      </c>
      <c r="E87" s="4" t="s">
        <v>243</v>
      </c>
      <c r="F87" t="str">
        <f t="shared" si="4"/>
        <v xml:space="preserve">    RolesMenu.create!(:role_id=&gt;2,:menu_id=&gt;9,:auth_code=&gt;1)</v>
      </c>
    </row>
    <row r="88" spans="1:6">
      <c r="A88" s="4">
        <v>10</v>
      </c>
      <c r="B88">
        <v>2</v>
      </c>
      <c r="C88" s="4">
        <v>10</v>
      </c>
      <c r="D88" s="4">
        <v>1</v>
      </c>
      <c r="E88" s="4" t="s">
        <v>245</v>
      </c>
      <c r="F88" t="str">
        <f t="shared" si="4"/>
        <v xml:space="preserve">    RolesMenu.create!(:role_id=&gt;2,:menu_id=&gt;10,:auth_code=&gt;1)</v>
      </c>
    </row>
    <row r="89" spans="1:6">
      <c r="A89" s="4">
        <v>11</v>
      </c>
      <c r="B89">
        <v>2</v>
      </c>
      <c r="C89" s="4">
        <v>11</v>
      </c>
      <c r="D89" s="4">
        <v>1</v>
      </c>
      <c r="E89" s="4" t="s">
        <v>247</v>
      </c>
      <c r="F89" t="str">
        <f t="shared" si="4"/>
        <v xml:space="preserve">    RolesMenu.create!(:role_id=&gt;2,:menu_id=&gt;11,:auth_code=&gt;1)</v>
      </c>
    </row>
    <row r="90" spans="1:6">
      <c r="A90" s="4">
        <v>12</v>
      </c>
      <c r="B90">
        <v>2</v>
      </c>
      <c r="C90" s="4">
        <v>12</v>
      </c>
      <c r="D90" s="4">
        <v>1</v>
      </c>
      <c r="E90" s="4" t="s">
        <v>249</v>
      </c>
      <c r="F90" t="str">
        <f t="shared" si="4"/>
        <v xml:space="preserve">    RolesMenu.create!(:role_id=&gt;2,:menu_id=&gt;12,:auth_code=&gt;1)</v>
      </c>
    </row>
    <row r="91" spans="1:6">
      <c r="A91" s="4">
        <v>13</v>
      </c>
      <c r="B91">
        <v>2</v>
      </c>
      <c r="C91" s="4">
        <v>13</v>
      </c>
      <c r="D91" s="4">
        <v>1</v>
      </c>
      <c r="E91" s="4" t="s">
        <v>251</v>
      </c>
      <c r="F91" t="str">
        <f t="shared" si="4"/>
        <v xml:space="preserve">    RolesMenu.create!(:role_id=&gt;2,:menu_id=&gt;13,:auth_code=&gt;1)</v>
      </c>
    </row>
    <row r="92" spans="1:6">
      <c r="A92" s="4">
        <v>14</v>
      </c>
      <c r="B92">
        <v>2</v>
      </c>
      <c r="C92" s="4">
        <v>14</v>
      </c>
      <c r="D92" s="4">
        <v>1</v>
      </c>
      <c r="E92" s="4" t="s">
        <v>253</v>
      </c>
      <c r="F92" t="str">
        <f t="shared" si="4"/>
        <v xml:space="preserve">    RolesMenu.create!(:role_id=&gt;2,:menu_id=&gt;14,:auth_code=&gt;1)</v>
      </c>
    </row>
    <row r="93" spans="1:6">
      <c r="A93" s="4">
        <v>15</v>
      </c>
      <c r="B93">
        <v>2</v>
      </c>
      <c r="C93" s="4">
        <v>15</v>
      </c>
      <c r="D93" s="4">
        <v>1</v>
      </c>
      <c r="E93" s="4" t="s">
        <v>255</v>
      </c>
      <c r="F93" t="str">
        <f t="shared" si="4"/>
        <v xml:space="preserve">    RolesMenu.create!(:role_id=&gt;2,:menu_id=&gt;15,:auth_code=&gt;1)</v>
      </c>
    </row>
    <row r="94" spans="1:6">
      <c r="A94" s="4">
        <v>16</v>
      </c>
      <c r="B94">
        <v>2</v>
      </c>
      <c r="C94" s="4">
        <v>16</v>
      </c>
      <c r="D94" s="4">
        <v>1</v>
      </c>
      <c r="E94" s="4" t="s">
        <v>257</v>
      </c>
      <c r="F94" t="str">
        <f t="shared" si="4"/>
        <v xml:space="preserve">    RolesMenu.create!(:role_id=&gt;2,:menu_id=&gt;16,:auth_code=&gt;1)</v>
      </c>
    </row>
    <row r="95" spans="1:6">
      <c r="A95" s="4">
        <v>17</v>
      </c>
      <c r="B95">
        <v>2</v>
      </c>
      <c r="C95" s="4">
        <v>17</v>
      </c>
      <c r="D95" s="4">
        <v>1</v>
      </c>
      <c r="E95" s="4" t="s">
        <v>259</v>
      </c>
      <c r="F95" t="str">
        <f t="shared" si="4"/>
        <v xml:space="preserve">    RolesMenu.create!(:role_id=&gt;2,:menu_id=&gt;17,:auth_code=&gt;1)</v>
      </c>
    </row>
    <row r="96" spans="1:6">
      <c r="A96" s="4">
        <v>18</v>
      </c>
      <c r="B96">
        <v>2</v>
      </c>
      <c r="C96" s="4">
        <v>18</v>
      </c>
      <c r="D96" s="4">
        <v>1</v>
      </c>
      <c r="E96" s="4" t="s">
        <v>261</v>
      </c>
      <c r="F96" t="str">
        <f t="shared" si="4"/>
        <v xml:space="preserve">    RolesMenu.create!(:role_id=&gt;2,:menu_id=&gt;18,:auth_code=&gt;1)</v>
      </c>
    </row>
    <row r="97" spans="1:6">
      <c r="A97" s="4">
        <v>19</v>
      </c>
      <c r="B97">
        <v>2</v>
      </c>
      <c r="C97" s="4">
        <v>19</v>
      </c>
      <c r="D97" s="4">
        <v>1</v>
      </c>
      <c r="E97" s="4" t="s">
        <v>263</v>
      </c>
      <c r="F97" t="str">
        <f t="shared" si="4"/>
        <v xml:space="preserve">    RolesMenu.create!(:role_id=&gt;2,:menu_id=&gt;19,:auth_code=&gt;1)</v>
      </c>
    </row>
    <row r="98" spans="1:6">
      <c r="A98" s="4">
        <v>20</v>
      </c>
      <c r="B98">
        <v>2</v>
      </c>
      <c r="C98" s="4">
        <v>20</v>
      </c>
      <c r="D98" s="4">
        <v>1</v>
      </c>
      <c r="E98" s="4" t="s">
        <v>265</v>
      </c>
      <c r="F98" t="str">
        <f t="shared" si="4"/>
        <v xml:space="preserve">    RolesMenu.create!(:role_id=&gt;2,:menu_id=&gt;20,:auth_code=&gt;1)</v>
      </c>
    </row>
    <row r="99" spans="1:6">
      <c r="A99" s="4">
        <v>21</v>
      </c>
      <c r="B99">
        <v>2</v>
      </c>
      <c r="C99" s="4">
        <v>21</v>
      </c>
      <c r="D99" s="4">
        <v>1</v>
      </c>
      <c r="E99" s="4" t="s">
        <v>267</v>
      </c>
      <c r="F99" t="str">
        <f t="shared" si="4"/>
        <v xml:space="preserve">    RolesMenu.create!(:role_id=&gt;2,:menu_id=&gt;21,:auth_code=&gt;1)</v>
      </c>
    </row>
    <row r="100" spans="1:6">
      <c r="A100" s="4">
        <v>22</v>
      </c>
      <c r="B100">
        <v>2</v>
      </c>
      <c r="C100" s="4">
        <v>22</v>
      </c>
      <c r="D100" s="4">
        <v>1</v>
      </c>
      <c r="E100" s="4" t="s">
        <v>269</v>
      </c>
      <c r="F100" t="str">
        <f t="shared" si="4"/>
        <v xml:space="preserve">    RolesMenu.create!(:role_id=&gt;2,:menu_id=&gt;22,:auth_code=&gt;1)</v>
      </c>
    </row>
    <row r="101" spans="1:6">
      <c r="A101" s="4">
        <v>23</v>
      </c>
      <c r="B101">
        <v>2</v>
      </c>
      <c r="C101" s="4">
        <v>23</v>
      </c>
      <c r="D101" s="4">
        <v>1</v>
      </c>
      <c r="E101" s="4" t="s">
        <v>271</v>
      </c>
      <c r="F101" t="str">
        <f t="shared" si="4"/>
        <v xml:space="preserve">    RolesMenu.create!(:role_id=&gt;2,:menu_id=&gt;23,:auth_code=&gt;1)</v>
      </c>
    </row>
    <row r="102" spans="1:6">
      <c r="A102" s="4">
        <v>24</v>
      </c>
      <c r="B102">
        <v>2</v>
      </c>
      <c r="C102" s="4">
        <v>24</v>
      </c>
      <c r="D102" s="4">
        <v>1</v>
      </c>
      <c r="E102" s="4" t="s">
        <v>273</v>
      </c>
      <c r="F102" t="str">
        <f t="shared" si="4"/>
        <v xml:space="preserve">    RolesMenu.create!(:role_id=&gt;2,:menu_id=&gt;24,:auth_code=&gt;1)</v>
      </c>
    </row>
    <row r="103" spans="1:6">
      <c r="A103" s="4">
        <v>25</v>
      </c>
      <c r="B103">
        <v>2</v>
      </c>
      <c r="C103" s="4">
        <v>25</v>
      </c>
      <c r="D103" s="4">
        <v>1</v>
      </c>
      <c r="E103" s="4" t="s">
        <v>275</v>
      </c>
      <c r="F103" t="str">
        <f t="shared" si="4"/>
        <v xml:space="preserve">    RolesMenu.create!(:role_id=&gt;2,:menu_id=&gt;25,:auth_code=&gt;1)</v>
      </c>
    </row>
    <row r="104" spans="1:6">
      <c r="A104" s="4">
        <v>26</v>
      </c>
      <c r="B104">
        <v>2</v>
      </c>
      <c r="C104" s="4">
        <v>26</v>
      </c>
      <c r="D104" s="4">
        <v>1</v>
      </c>
      <c r="E104" s="4" t="s">
        <v>277</v>
      </c>
      <c r="F104" t="str">
        <f t="shared" si="4"/>
        <v xml:space="preserve">    RolesMenu.create!(:role_id=&gt;2,:menu_id=&gt;26,:auth_code=&gt;1)</v>
      </c>
    </row>
    <row r="105" spans="1:6">
      <c r="A105" s="4">
        <v>27</v>
      </c>
      <c r="B105">
        <v>2</v>
      </c>
      <c r="C105" s="4">
        <v>27</v>
      </c>
      <c r="D105" s="4">
        <v>1</v>
      </c>
      <c r="E105" s="4" t="s">
        <v>279</v>
      </c>
      <c r="F105" t="str">
        <f t="shared" si="4"/>
        <v xml:space="preserve">    RolesMenu.create!(:role_id=&gt;2,:menu_id=&gt;27,:auth_code=&gt;1)</v>
      </c>
    </row>
    <row r="106" spans="1:6">
      <c r="A106" s="4">
        <v>28</v>
      </c>
      <c r="B106">
        <v>2</v>
      </c>
      <c r="C106" s="4">
        <v>28</v>
      </c>
      <c r="D106" s="4">
        <v>1</v>
      </c>
      <c r="E106" s="4" t="s">
        <v>281</v>
      </c>
      <c r="F106" t="str">
        <f t="shared" si="4"/>
        <v xml:space="preserve">    RolesMenu.create!(:role_id=&gt;2,:menu_id=&gt;28,:auth_code=&gt;1)</v>
      </c>
    </row>
    <row r="107" spans="1:6">
      <c r="A107" s="4">
        <v>29</v>
      </c>
      <c r="B107">
        <v>2</v>
      </c>
      <c r="C107" s="4">
        <v>29</v>
      </c>
      <c r="D107" s="4">
        <v>1</v>
      </c>
      <c r="E107" s="4" t="s">
        <v>283</v>
      </c>
      <c r="F107" t="str">
        <f t="shared" si="4"/>
        <v xml:space="preserve">    RolesMenu.create!(:role_id=&gt;2,:menu_id=&gt;29,:auth_code=&gt;1)</v>
      </c>
    </row>
    <row r="108" spans="1:6">
      <c r="A108" s="4">
        <v>30</v>
      </c>
      <c r="B108">
        <v>2</v>
      </c>
      <c r="C108" s="4">
        <v>30</v>
      </c>
      <c r="D108" s="4">
        <v>1</v>
      </c>
      <c r="E108" s="4" t="s">
        <v>285</v>
      </c>
      <c r="F108" t="str">
        <f t="shared" si="4"/>
        <v xml:space="preserve">    RolesMenu.create!(:role_id=&gt;2,:menu_id=&gt;30,:auth_code=&gt;1)</v>
      </c>
    </row>
    <row r="109" spans="1:6">
      <c r="A109" s="4">
        <v>31</v>
      </c>
      <c r="B109">
        <v>2</v>
      </c>
      <c r="C109" s="4">
        <v>31</v>
      </c>
      <c r="D109" s="4">
        <v>1</v>
      </c>
      <c r="E109" s="4" t="s">
        <v>287</v>
      </c>
      <c r="F109" t="str">
        <f t="shared" si="4"/>
        <v xml:space="preserve">    RolesMenu.create!(:role_id=&gt;2,:menu_id=&gt;31,:auth_code=&gt;1)</v>
      </c>
    </row>
    <row r="110" spans="1:6">
      <c r="A110" s="4">
        <v>32</v>
      </c>
      <c r="B110">
        <v>2</v>
      </c>
      <c r="C110" s="4">
        <v>32</v>
      </c>
      <c r="D110" s="4">
        <v>1</v>
      </c>
      <c r="E110" s="4" t="s">
        <v>289</v>
      </c>
      <c r="F110" t="str">
        <f t="shared" si="4"/>
        <v xml:space="preserve">    RolesMenu.create!(:role_id=&gt;2,:menu_id=&gt;32,:auth_code=&gt;1)</v>
      </c>
    </row>
    <row r="111" spans="1:6">
      <c r="A111" s="4">
        <v>33</v>
      </c>
      <c r="B111">
        <v>2</v>
      </c>
      <c r="C111" s="4">
        <v>33</v>
      </c>
      <c r="D111" s="4">
        <v>1</v>
      </c>
      <c r="E111" s="4" t="s">
        <v>291</v>
      </c>
      <c r="F111" t="str">
        <f t="shared" si="4"/>
        <v xml:space="preserve">    RolesMenu.create!(:role_id=&gt;2,:menu_id=&gt;33,:auth_code=&gt;1)</v>
      </c>
    </row>
    <row r="112" spans="1:6">
      <c r="A112" s="4">
        <v>34</v>
      </c>
      <c r="B112">
        <v>2</v>
      </c>
      <c r="C112" s="4">
        <v>34</v>
      </c>
      <c r="D112" s="4">
        <v>1</v>
      </c>
      <c r="E112" s="4" t="s">
        <v>293</v>
      </c>
      <c r="F112" t="str">
        <f t="shared" si="4"/>
        <v xml:space="preserve">    RolesMenu.create!(:role_id=&gt;2,:menu_id=&gt;34,:auth_code=&gt;1)</v>
      </c>
    </row>
    <row r="113" spans="1:6">
      <c r="A113" s="4">
        <v>35</v>
      </c>
      <c r="B113">
        <v>2</v>
      </c>
      <c r="C113" s="4">
        <v>35</v>
      </c>
      <c r="D113" s="4">
        <v>1</v>
      </c>
      <c r="E113" s="4" t="s">
        <v>295</v>
      </c>
      <c r="F113" t="str">
        <f t="shared" si="4"/>
        <v xml:space="preserve">    RolesMenu.create!(:role_id=&gt;2,:menu_id=&gt;35,:auth_code=&gt;1)</v>
      </c>
    </row>
    <row r="114" spans="1:6">
      <c r="A114" s="4">
        <v>36</v>
      </c>
      <c r="B114">
        <v>2</v>
      </c>
      <c r="C114" s="4">
        <v>36</v>
      </c>
      <c r="D114" s="4">
        <v>1</v>
      </c>
      <c r="E114" s="4" t="s">
        <v>297</v>
      </c>
      <c r="F114" t="str">
        <f t="shared" si="4"/>
        <v xml:space="preserve">    RolesMenu.create!(:role_id=&gt;2,:menu_id=&gt;36,:auth_code=&gt;1)</v>
      </c>
    </row>
    <row r="115" spans="1:6">
      <c r="A115" s="4">
        <v>37</v>
      </c>
      <c r="B115">
        <v>2</v>
      </c>
      <c r="C115" s="4">
        <v>37</v>
      </c>
      <c r="D115" s="4">
        <v>1</v>
      </c>
      <c r="E115" s="4" t="s">
        <v>299</v>
      </c>
      <c r="F115" t="str">
        <f t="shared" si="4"/>
        <v xml:space="preserve">    RolesMenu.create!(:role_id=&gt;2,:menu_id=&gt;37,:auth_code=&gt;1)</v>
      </c>
    </row>
    <row r="116" spans="1:6">
      <c r="A116" s="4">
        <v>38</v>
      </c>
      <c r="B116">
        <v>2</v>
      </c>
      <c r="C116" s="4">
        <v>38</v>
      </c>
      <c r="D116" s="4">
        <v>1</v>
      </c>
      <c r="E116" s="4" t="s">
        <v>301</v>
      </c>
      <c r="F116" t="str">
        <f t="shared" si="4"/>
        <v xml:space="preserve">    RolesMenu.create!(:role_id=&gt;2,:menu_id=&gt;38,:auth_code=&gt;1)</v>
      </c>
    </row>
    <row r="117" spans="1:6">
      <c r="A117" s="4">
        <v>39</v>
      </c>
      <c r="B117">
        <v>2</v>
      </c>
      <c r="C117" s="4">
        <v>39</v>
      </c>
      <c r="D117" s="4">
        <v>1</v>
      </c>
      <c r="E117" s="4" t="s">
        <v>302</v>
      </c>
      <c r="F117" t="str">
        <f t="shared" si="4"/>
        <v xml:space="preserve">    RolesMenu.create!(:role_id=&gt;2,:menu_id=&gt;39,:auth_code=&gt;1)</v>
      </c>
    </row>
    <row r="118" spans="1:6">
      <c r="A118" s="4">
        <v>40</v>
      </c>
      <c r="B118">
        <v>2</v>
      </c>
      <c r="C118" s="4">
        <v>40</v>
      </c>
      <c r="D118" s="4">
        <v>1</v>
      </c>
      <c r="E118" s="5" t="s">
        <v>334</v>
      </c>
      <c r="F118" t="str">
        <f t="shared" si="4"/>
        <v xml:space="preserve">    RolesMenu.create!(:role_id=&gt;2,:menu_id=&gt;40,:auth_code=&gt;1)</v>
      </c>
    </row>
    <row r="119" spans="1:6">
      <c r="A119" s="4">
        <v>41</v>
      </c>
      <c r="B119">
        <v>2</v>
      </c>
      <c r="C119" s="4">
        <v>41</v>
      </c>
      <c r="D119" s="4">
        <v>1</v>
      </c>
      <c r="E119" s="5" t="s">
        <v>335</v>
      </c>
      <c r="F119" t="str">
        <f t="shared" si="4"/>
        <v xml:space="preserve">    RolesMenu.create!(:role_id=&gt;2,:menu_id=&gt;41,:auth_code=&gt;1)</v>
      </c>
    </row>
    <row r="120" spans="1:6">
      <c r="A120" s="4">
        <v>42</v>
      </c>
      <c r="B120">
        <v>2</v>
      </c>
      <c r="C120" s="4">
        <v>42</v>
      </c>
      <c r="D120" s="4">
        <v>1</v>
      </c>
      <c r="E120" s="4" t="s">
        <v>304</v>
      </c>
      <c r="F120" t="str">
        <f t="shared" si="4"/>
        <v xml:space="preserve">    RolesMenu.create!(:role_id=&gt;2,:menu_id=&gt;42,:auth_code=&gt;1)</v>
      </c>
    </row>
    <row r="121" spans="1:6">
      <c r="A121" s="4">
        <v>43</v>
      </c>
      <c r="B121">
        <v>2</v>
      </c>
      <c r="C121" s="4">
        <v>43</v>
      </c>
      <c r="D121" s="4">
        <v>1</v>
      </c>
      <c r="E121" s="5" t="s">
        <v>336</v>
      </c>
      <c r="F121" t="str">
        <f t="shared" si="4"/>
        <v xml:space="preserve">    RolesMenu.create!(:role_id=&gt;2,:menu_id=&gt;43,:auth_code=&gt;1)</v>
      </c>
    </row>
    <row r="122" spans="1:6">
      <c r="A122" s="4">
        <v>44</v>
      </c>
      <c r="B122">
        <v>2</v>
      </c>
      <c r="C122" s="4">
        <v>44</v>
      </c>
      <c r="D122" s="4">
        <v>1</v>
      </c>
      <c r="E122" s="4" t="s">
        <v>307</v>
      </c>
      <c r="F122" t="str">
        <f t="shared" si="4"/>
        <v xml:space="preserve">    RolesMenu.create!(:role_id=&gt;2,:menu_id=&gt;44,:auth_code=&gt;1)</v>
      </c>
    </row>
    <row r="123" spans="1:6">
      <c r="A123" s="4">
        <v>45</v>
      </c>
      <c r="B123">
        <v>2</v>
      </c>
      <c r="C123" s="4">
        <v>45</v>
      </c>
      <c r="D123" s="4">
        <v>1</v>
      </c>
      <c r="E123" s="4" t="s">
        <v>309</v>
      </c>
      <c r="F123" t="str">
        <f t="shared" si="4"/>
        <v xml:space="preserve">    RolesMenu.create!(:role_id=&gt;2,:menu_id=&gt;45,:auth_code=&gt;1)</v>
      </c>
    </row>
    <row r="124" spans="1:6">
      <c r="A124" s="4">
        <v>46</v>
      </c>
      <c r="B124">
        <v>2</v>
      </c>
      <c r="C124" s="4">
        <v>46</v>
      </c>
      <c r="D124" s="4">
        <v>1</v>
      </c>
      <c r="E124" s="5" t="s">
        <v>337</v>
      </c>
      <c r="F124" t="str">
        <f t="shared" si="4"/>
        <v xml:space="preserve">    RolesMenu.create!(:role_id=&gt;2,:menu_id=&gt;46,:auth_code=&gt;1)</v>
      </c>
    </row>
    <row r="125" spans="1:6">
      <c r="A125" s="4">
        <v>47</v>
      </c>
      <c r="B125">
        <v>2</v>
      </c>
      <c r="C125" s="4">
        <v>47</v>
      </c>
      <c r="D125" s="4">
        <v>1</v>
      </c>
      <c r="E125" s="4" t="s">
        <v>310</v>
      </c>
      <c r="F125" t="str">
        <f t="shared" si="4"/>
        <v xml:space="preserve">    RolesMenu.create!(:role_id=&gt;2,:menu_id=&gt;47,:auth_code=&gt;1)</v>
      </c>
    </row>
    <row r="126" spans="1:6">
      <c r="A126" s="4">
        <v>48</v>
      </c>
      <c r="B126">
        <v>2</v>
      </c>
      <c r="C126" s="4">
        <v>48</v>
      </c>
      <c r="D126" s="4">
        <v>1</v>
      </c>
      <c r="E126" s="5" t="s">
        <v>340</v>
      </c>
      <c r="F126" t="str">
        <f t="shared" si="4"/>
        <v xml:space="preserve">    RolesMenu.create!(:role_id=&gt;2,:menu_id=&gt;48,:auth_code=&gt;1)</v>
      </c>
    </row>
    <row r="127" spans="1:6">
      <c r="A127" s="4">
        <v>49</v>
      </c>
      <c r="B127">
        <v>2</v>
      </c>
      <c r="C127" s="4">
        <v>49</v>
      </c>
      <c r="D127" s="4">
        <v>1</v>
      </c>
      <c r="E127" s="4" t="s">
        <v>311</v>
      </c>
      <c r="F127" t="str">
        <f t="shared" si="4"/>
        <v xml:space="preserve">    RolesMenu.create!(:role_id=&gt;2,:menu_id=&gt;49,:auth_code=&gt;1)</v>
      </c>
    </row>
    <row r="128" spans="1:6">
      <c r="A128" s="4">
        <v>50</v>
      </c>
      <c r="B128">
        <v>2</v>
      </c>
      <c r="C128" s="4">
        <v>50</v>
      </c>
      <c r="D128" s="4">
        <v>1</v>
      </c>
      <c r="E128" s="5" t="s">
        <v>341</v>
      </c>
      <c r="F128" t="str">
        <f t="shared" si="4"/>
        <v xml:space="preserve">    RolesMenu.create!(:role_id=&gt;2,:menu_id=&gt;50,:auth_code=&gt;1)</v>
      </c>
    </row>
    <row r="129" spans="1:6">
      <c r="A129" s="4">
        <v>51</v>
      </c>
      <c r="B129">
        <v>2</v>
      </c>
      <c r="C129" s="4">
        <v>51</v>
      </c>
      <c r="D129" s="4">
        <v>1</v>
      </c>
      <c r="E129" s="5" t="s">
        <v>342</v>
      </c>
      <c r="F129" t="str">
        <f t="shared" si="4"/>
        <v xml:space="preserve">    RolesMenu.create!(:role_id=&gt;2,:menu_id=&gt;51,:auth_code=&gt;1)</v>
      </c>
    </row>
    <row r="130" spans="1:6">
      <c r="A130" s="4">
        <v>52</v>
      </c>
      <c r="B130">
        <v>2</v>
      </c>
      <c r="C130" s="4">
        <v>52</v>
      </c>
      <c r="D130" s="4">
        <v>1</v>
      </c>
      <c r="E130" s="4" t="s">
        <v>312</v>
      </c>
      <c r="F130" t="str">
        <f t="shared" si="4"/>
        <v xml:space="preserve">    RolesMenu.create!(:role_id=&gt;2,:menu_id=&gt;52,:auth_code=&gt;1)</v>
      </c>
    </row>
    <row r="131" spans="1:6">
      <c r="A131" s="4">
        <v>53</v>
      </c>
      <c r="B131">
        <v>2</v>
      </c>
      <c r="C131" s="4">
        <v>53</v>
      </c>
      <c r="D131" s="4">
        <v>1</v>
      </c>
      <c r="E131" s="4" t="s">
        <v>313</v>
      </c>
      <c r="F131" t="str">
        <f t="shared" si="4"/>
        <v xml:space="preserve">    RolesMenu.create!(:role_id=&gt;2,:menu_id=&gt;53,:auth_code=&gt;1)</v>
      </c>
    </row>
    <row r="132" spans="1:6">
      <c r="A132" s="4">
        <v>54</v>
      </c>
      <c r="B132">
        <v>2</v>
      </c>
      <c r="C132" s="4">
        <v>54</v>
      </c>
      <c r="D132" s="4">
        <v>1</v>
      </c>
      <c r="E132" s="5" t="s">
        <v>346</v>
      </c>
      <c r="F132" t="str">
        <f t="shared" si="4"/>
        <v xml:space="preserve">    RolesMenu.create!(:role_id=&gt;2,:menu_id=&gt;54,:auth_code=&gt;1)</v>
      </c>
    </row>
    <row r="133" spans="1:6">
      <c r="A133" s="4">
        <v>55</v>
      </c>
      <c r="B133">
        <v>2</v>
      </c>
      <c r="C133" s="4">
        <v>55</v>
      </c>
      <c r="D133" s="4">
        <v>1</v>
      </c>
      <c r="E133" s="5" t="s">
        <v>347</v>
      </c>
      <c r="F133" t="str">
        <f t="shared" si="4"/>
        <v xml:space="preserve">    RolesMenu.create!(:role_id=&gt;2,:menu_id=&gt;55,:auth_code=&gt;1)</v>
      </c>
    </row>
    <row r="134" spans="1:6">
      <c r="A134" s="4">
        <v>56</v>
      </c>
      <c r="B134">
        <v>2</v>
      </c>
      <c r="C134" s="4">
        <v>56</v>
      </c>
      <c r="D134" s="4">
        <v>1</v>
      </c>
      <c r="E134" s="5" t="s">
        <v>348</v>
      </c>
      <c r="F134" t="str">
        <f t="shared" si="4"/>
        <v xml:space="preserve">    RolesMenu.create!(:role_id=&gt;2,:menu_id=&gt;56,:auth_code=&gt;1)</v>
      </c>
    </row>
    <row r="135" spans="1:6">
      <c r="A135" s="4">
        <v>57</v>
      </c>
      <c r="B135">
        <v>2</v>
      </c>
      <c r="C135" s="4">
        <v>57</v>
      </c>
      <c r="D135" s="4">
        <v>1</v>
      </c>
      <c r="E135" s="5" t="s">
        <v>350</v>
      </c>
      <c r="F135" t="str">
        <f t="shared" si="4"/>
        <v xml:space="preserve">    RolesMenu.create!(:role_id=&gt;2,:menu_id=&gt;57,:auth_code=&gt;1)</v>
      </c>
    </row>
    <row r="136" spans="1:6">
      <c r="A136" s="4">
        <v>58</v>
      </c>
      <c r="B136">
        <v>2</v>
      </c>
      <c r="C136" s="4">
        <v>58</v>
      </c>
      <c r="D136" s="4">
        <v>1</v>
      </c>
      <c r="E136" s="4" t="s">
        <v>316</v>
      </c>
      <c r="F136" t="str">
        <f t="shared" si="4"/>
        <v xml:space="preserve">    RolesMenu.create!(:role_id=&gt;2,:menu_id=&gt;58,:auth_code=&gt;1)</v>
      </c>
    </row>
    <row r="137" spans="1:6">
      <c r="A137" s="4">
        <v>59</v>
      </c>
      <c r="B137">
        <v>2</v>
      </c>
      <c r="C137" s="4">
        <v>59</v>
      </c>
      <c r="D137" s="4">
        <v>1</v>
      </c>
      <c r="E137" s="4" t="s">
        <v>314</v>
      </c>
      <c r="F137" t="str">
        <f t="shared" si="4"/>
        <v xml:space="preserve">    RolesMenu.create!(:role_id=&gt;2,:menu_id=&gt;59,:auth_code=&gt;1)</v>
      </c>
    </row>
    <row r="138" spans="1:6">
      <c r="A138" s="4">
        <v>60</v>
      </c>
      <c r="B138">
        <v>2</v>
      </c>
      <c r="C138" s="4">
        <v>60</v>
      </c>
      <c r="D138" s="4">
        <v>1</v>
      </c>
      <c r="E138" s="4" t="s">
        <v>315</v>
      </c>
      <c r="F138" t="str">
        <f t="shared" si="4"/>
        <v xml:space="preserve">    RolesMenu.create!(:role_id=&gt;2,:menu_id=&gt;60,:auth_code=&gt;1)</v>
      </c>
    </row>
    <row r="139" spans="1:6">
      <c r="A139" s="4">
        <v>61</v>
      </c>
      <c r="B139">
        <v>2</v>
      </c>
      <c r="C139" s="4">
        <v>61</v>
      </c>
      <c r="D139" s="4">
        <v>1</v>
      </c>
      <c r="E139" s="5" t="s">
        <v>343</v>
      </c>
      <c r="F139" t="str">
        <f t="shared" si="4"/>
        <v xml:space="preserve">    RolesMenu.create!(:role_id=&gt;2,:menu_id=&gt;61,:auth_code=&gt;1)</v>
      </c>
    </row>
    <row r="140" spans="1:6">
      <c r="A140" s="4">
        <v>62</v>
      </c>
      <c r="B140">
        <v>2</v>
      </c>
      <c r="C140" s="4">
        <v>62</v>
      </c>
      <c r="D140" s="4">
        <v>1</v>
      </c>
      <c r="E140" s="4" t="s">
        <v>319</v>
      </c>
      <c r="F140" t="str">
        <f t="shared" si="4"/>
        <v xml:space="preserve">    RolesMenu.create!(:role_id=&gt;2,:menu_id=&gt;62,:auth_code=&gt;1)</v>
      </c>
    </row>
    <row r="141" spans="1:6">
      <c r="A141" s="4">
        <v>63</v>
      </c>
      <c r="B141">
        <v>3</v>
      </c>
      <c r="C141" s="4">
        <v>1</v>
      </c>
      <c r="D141" s="4">
        <v>1</v>
      </c>
      <c r="E141" s="4" t="s">
        <v>227</v>
      </c>
      <c r="F141" t="str">
        <f t="shared" si="4"/>
        <v xml:space="preserve">    RolesMenu.create!(:role_id=&gt;3,:menu_id=&gt;1,:auth_code=&gt;1)</v>
      </c>
    </row>
    <row r="142" spans="1:6">
      <c r="A142" s="4">
        <v>64</v>
      </c>
      <c r="B142">
        <v>3</v>
      </c>
      <c r="C142" s="4">
        <v>2</v>
      </c>
      <c r="D142" s="4">
        <v>1</v>
      </c>
      <c r="E142" s="4" t="s">
        <v>229</v>
      </c>
      <c r="F142" t="str">
        <f t="shared" si="4"/>
        <v xml:space="preserve">    RolesMenu.create!(:role_id=&gt;3,:menu_id=&gt;2,:auth_code=&gt;1)</v>
      </c>
    </row>
    <row r="143" spans="1:6">
      <c r="A143" s="4">
        <v>65</v>
      </c>
      <c r="B143">
        <v>3</v>
      </c>
      <c r="C143" s="4">
        <v>3</v>
      </c>
      <c r="D143" s="4">
        <v>1</v>
      </c>
      <c r="E143" s="4" t="s">
        <v>231</v>
      </c>
      <c r="F143" t="str">
        <f t="shared" si="4"/>
        <v xml:space="preserve">    RolesMenu.create!(:role_id=&gt;3,:menu_id=&gt;3,:auth_code=&gt;1)</v>
      </c>
    </row>
    <row r="144" spans="1:6">
      <c r="A144" s="4">
        <v>66</v>
      </c>
      <c r="B144">
        <v>3</v>
      </c>
      <c r="C144" s="4">
        <v>4</v>
      </c>
      <c r="D144" s="4">
        <v>1</v>
      </c>
      <c r="E144" s="4" t="s">
        <v>233</v>
      </c>
      <c r="F144" t="str">
        <f t="shared" ref="F144:F202" si="5">"    RolesMenu.create!(:role_id=&gt;"&amp;B144&amp;",:menu_id=&gt;"&amp;C144&amp;",:auth_code=&gt;"&amp;D144&amp;")"</f>
        <v xml:space="preserve">    RolesMenu.create!(:role_id=&gt;3,:menu_id=&gt;4,:auth_code=&gt;1)</v>
      </c>
    </row>
    <row r="145" spans="1:6">
      <c r="A145" s="4">
        <v>67</v>
      </c>
      <c r="B145">
        <v>3</v>
      </c>
      <c r="C145" s="4">
        <v>5</v>
      </c>
      <c r="D145" s="4">
        <v>1</v>
      </c>
      <c r="E145" s="4" t="s">
        <v>235</v>
      </c>
      <c r="F145" t="str">
        <f t="shared" si="5"/>
        <v xml:space="preserve">    RolesMenu.create!(:role_id=&gt;3,:menu_id=&gt;5,:auth_code=&gt;1)</v>
      </c>
    </row>
    <row r="146" spans="1:6">
      <c r="A146" s="4">
        <v>68</v>
      </c>
      <c r="B146">
        <v>3</v>
      </c>
      <c r="C146" s="4">
        <v>6</v>
      </c>
      <c r="D146" s="4">
        <v>1</v>
      </c>
      <c r="E146" s="4" t="s">
        <v>237</v>
      </c>
      <c r="F146" t="str">
        <f t="shared" si="5"/>
        <v xml:space="preserve">    RolesMenu.create!(:role_id=&gt;3,:menu_id=&gt;6,:auth_code=&gt;1)</v>
      </c>
    </row>
    <row r="147" spans="1:6">
      <c r="A147" s="4">
        <v>69</v>
      </c>
      <c r="B147">
        <v>3</v>
      </c>
      <c r="C147" s="4">
        <v>7</v>
      </c>
      <c r="D147" s="4">
        <v>1</v>
      </c>
      <c r="E147" s="4" t="s">
        <v>239</v>
      </c>
      <c r="F147" t="str">
        <f t="shared" si="5"/>
        <v xml:space="preserve">    RolesMenu.create!(:role_id=&gt;3,:menu_id=&gt;7,:auth_code=&gt;1)</v>
      </c>
    </row>
    <row r="148" spans="1:6">
      <c r="A148" s="4">
        <v>70</v>
      </c>
      <c r="B148">
        <v>3</v>
      </c>
      <c r="C148" s="4">
        <v>8</v>
      </c>
      <c r="D148" s="4">
        <v>1</v>
      </c>
      <c r="E148" s="4" t="s">
        <v>241</v>
      </c>
      <c r="F148" t="str">
        <f t="shared" si="5"/>
        <v xml:space="preserve">    RolesMenu.create!(:role_id=&gt;3,:menu_id=&gt;8,:auth_code=&gt;1)</v>
      </c>
    </row>
    <row r="149" spans="1:6">
      <c r="A149" s="4">
        <v>71</v>
      </c>
      <c r="B149">
        <v>3</v>
      </c>
      <c r="C149" s="4">
        <v>9</v>
      </c>
      <c r="D149" s="4">
        <v>3</v>
      </c>
      <c r="E149" s="4" t="s">
        <v>243</v>
      </c>
      <c r="F149" t="str">
        <f t="shared" si="5"/>
        <v xml:space="preserve">    RolesMenu.create!(:role_id=&gt;3,:menu_id=&gt;9,:auth_code=&gt;3)</v>
      </c>
    </row>
    <row r="150" spans="1:6">
      <c r="A150" s="4">
        <v>72</v>
      </c>
      <c r="B150">
        <v>3</v>
      </c>
      <c r="C150" s="4">
        <v>10</v>
      </c>
      <c r="D150" s="4">
        <v>3</v>
      </c>
      <c r="E150" s="4" t="s">
        <v>245</v>
      </c>
      <c r="F150" t="str">
        <f t="shared" si="5"/>
        <v xml:space="preserve">    RolesMenu.create!(:role_id=&gt;3,:menu_id=&gt;10,:auth_code=&gt;3)</v>
      </c>
    </row>
    <row r="151" spans="1:6">
      <c r="A151" s="4">
        <v>73</v>
      </c>
      <c r="B151">
        <v>3</v>
      </c>
      <c r="C151" s="4">
        <v>11</v>
      </c>
      <c r="D151" s="4">
        <v>3</v>
      </c>
      <c r="E151" s="4" t="s">
        <v>247</v>
      </c>
      <c r="F151" t="str">
        <f t="shared" si="5"/>
        <v xml:space="preserve">    RolesMenu.create!(:role_id=&gt;3,:menu_id=&gt;11,:auth_code=&gt;3)</v>
      </c>
    </row>
    <row r="152" spans="1:6">
      <c r="A152" s="4">
        <v>74</v>
      </c>
      <c r="B152">
        <v>3</v>
      </c>
      <c r="C152" s="4">
        <v>12</v>
      </c>
      <c r="D152" s="4">
        <v>3</v>
      </c>
      <c r="E152" s="4" t="s">
        <v>249</v>
      </c>
      <c r="F152" t="str">
        <f t="shared" si="5"/>
        <v xml:space="preserve">    RolesMenu.create!(:role_id=&gt;3,:menu_id=&gt;12,:auth_code=&gt;3)</v>
      </c>
    </row>
    <row r="153" spans="1:6">
      <c r="A153" s="4">
        <v>75</v>
      </c>
      <c r="B153">
        <v>3</v>
      </c>
      <c r="C153" s="4">
        <v>13</v>
      </c>
      <c r="D153" s="4">
        <v>3</v>
      </c>
      <c r="E153" s="4" t="s">
        <v>251</v>
      </c>
      <c r="F153" t="str">
        <f t="shared" si="5"/>
        <v xml:space="preserve">    RolesMenu.create!(:role_id=&gt;3,:menu_id=&gt;13,:auth_code=&gt;3)</v>
      </c>
    </row>
    <row r="154" spans="1:6">
      <c r="A154" s="4">
        <v>76</v>
      </c>
      <c r="B154">
        <v>3</v>
      </c>
      <c r="C154" s="4">
        <v>14</v>
      </c>
      <c r="D154" s="4">
        <v>3</v>
      </c>
      <c r="E154" s="4" t="s">
        <v>253</v>
      </c>
      <c r="F154" t="str">
        <f t="shared" si="5"/>
        <v xml:space="preserve">    RolesMenu.create!(:role_id=&gt;3,:menu_id=&gt;14,:auth_code=&gt;3)</v>
      </c>
    </row>
    <row r="155" spans="1:6">
      <c r="A155" s="4">
        <v>77</v>
      </c>
      <c r="B155">
        <v>3</v>
      </c>
      <c r="C155" s="4">
        <v>15</v>
      </c>
      <c r="D155" s="4">
        <v>3</v>
      </c>
      <c r="E155" s="4" t="s">
        <v>255</v>
      </c>
      <c r="F155" t="str">
        <f t="shared" si="5"/>
        <v xml:space="preserve">    RolesMenu.create!(:role_id=&gt;3,:menu_id=&gt;15,:auth_code=&gt;3)</v>
      </c>
    </row>
    <row r="156" spans="1:6">
      <c r="A156" s="4">
        <v>78</v>
      </c>
      <c r="B156">
        <v>3</v>
      </c>
      <c r="C156" s="4">
        <v>16</v>
      </c>
      <c r="D156" s="4">
        <v>3</v>
      </c>
      <c r="E156" s="4" t="s">
        <v>257</v>
      </c>
      <c r="F156" t="str">
        <f t="shared" si="5"/>
        <v xml:space="preserve">    RolesMenu.create!(:role_id=&gt;3,:menu_id=&gt;16,:auth_code=&gt;3)</v>
      </c>
    </row>
    <row r="157" spans="1:6">
      <c r="A157" s="4">
        <v>79</v>
      </c>
      <c r="B157">
        <v>3</v>
      </c>
      <c r="C157" s="4">
        <v>17</v>
      </c>
      <c r="D157" s="4">
        <v>3</v>
      </c>
      <c r="E157" s="4" t="s">
        <v>259</v>
      </c>
      <c r="F157" t="str">
        <f t="shared" si="5"/>
        <v xml:space="preserve">    RolesMenu.create!(:role_id=&gt;3,:menu_id=&gt;17,:auth_code=&gt;3)</v>
      </c>
    </row>
    <row r="158" spans="1:6">
      <c r="A158" s="4">
        <v>80</v>
      </c>
      <c r="B158">
        <v>3</v>
      </c>
      <c r="C158" s="4">
        <v>18</v>
      </c>
      <c r="D158" s="4">
        <v>1</v>
      </c>
      <c r="E158" s="4" t="s">
        <v>261</v>
      </c>
      <c r="F158" t="str">
        <f t="shared" si="5"/>
        <v xml:space="preserve">    RolesMenu.create!(:role_id=&gt;3,:menu_id=&gt;18,:auth_code=&gt;1)</v>
      </c>
    </row>
    <row r="159" spans="1:6">
      <c r="A159" s="4">
        <v>81</v>
      </c>
      <c r="B159">
        <v>3</v>
      </c>
      <c r="C159" s="4">
        <v>19</v>
      </c>
      <c r="D159" s="4">
        <v>1</v>
      </c>
      <c r="E159" s="4" t="s">
        <v>263</v>
      </c>
      <c r="F159" t="str">
        <f t="shared" si="5"/>
        <v xml:space="preserve">    RolesMenu.create!(:role_id=&gt;3,:menu_id=&gt;19,:auth_code=&gt;1)</v>
      </c>
    </row>
    <row r="160" spans="1:6">
      <c r="A160" s="4">
        <v>82</v>
      </c>
      <c r="B160">
        <v>3</v>
      </c>
      <c r="C160" s="4">
        <v>20</v>
      </c>
      <c r="D160" s="4">
        <v>1</v>
      </c>
      <c r="E160" s="4" t="s">
        <v>265</v>
      </c>
      <c r="F160" t="str">
        <f t="shared" si="5"/>
        <v xml:space="preserve">    RolesMenu.create!(:role_id=&gt;3,:menu_id=&gt;20,:auth_code=&gt;1)</v>
      </c>
    </row>
    <row r="161" spans="1:6">
      <c r="A161" s="4">
        <v>83</v>
      </c>
      <c r="B161">
        <v>3</v>
      </c>
      <c r="C161" s="4">
        <v>21</v>
      </c>
      <c r="D161" s="4">
        <v>1</v>
      </c>
      <c r="E161" s="4" t="s">
        <v>267</v>
      </c>
      <c r="F161" t="str">
        <f t="shared" si="5"/>
        <v xml:space="preserve">    RolesMenu.create!(:role_id=&gt;3,:menu_id=&gt;21,:auth_code=&gt;1)</v>
      </c>
    </row>
    <row r="162" spans="1:6">
      <c r="A162" s="4">
        <v>84</v>
      </c>
      <c r="B162">
        <v>3</v>
      </c>
      <c r="C162" s="4">
        <v>22</v>
      </c>
      <c r="D162" s="4">
        <v>1</v>
      </c>
      <c r="E162" s="4" t="s">
        <v>269</v>
      </c>
      <c r="F162" t="str">
        <f t="shared" si="5"/>
        <v xml:space="preserve">    RolesMenu.create!(:role_id=&gt;3,:menu_id=&gt;22,:auth_code=&gt;1)</v>
      </c>
    </row>
    <row r="163" spans="1:6">
      <c r="A163" s="4">
        <v>85</v>
      </c>
      <c r="B163">
        <v>3</v>
      </c>
      <c r="C163" s="4">
        <v>23</v>
      </c>
      <c r="D163" s="4">
        <v>1</v>
      </c>
      <c r="E163" s="4" t="s">
        <v>271</v>
      </c>
      <c r="F163" t="str">
        <f t="shared" si="5"/>
        <v xml:space="preserve">    RolesMenu.create!(:role_id=&gt;3,:menu_id=&gt;23,:auth_code=&gt;1)</v>
      </c>
    </row>
    <row r="164" spans="1:6">
      <c r="A164" s="4">
        <v>86</v>
      </c>
      <c r="B164">
        <v>3</v>
      </c>
      <c r="C164" s="4">
        <v>24</v>
      </c>
      <c r="D164" s="4">
        <v>1</v>
      </c>
      <c r="E164" s="4" t="s">
        <v>273</v>
      </c>
      <c r="F164" t="str">
        <f t="shared" si="5"/>
        <v xml:space="preserve">    RolesMenu.create!(:role_id=&gt;3,:menu_id=&gt;24,:auth_code=&gt;1)</v>
      </c>
    </row>
    <row r="165" spans="1:6">
      <c r="A165" s="4">
        <v>87</v>
      </c>
      <c r="B165">
        <v>3</v>
      </c>
      <c r="C165" s="4">
        <v>25</v>
      </c>
      <c r="D165" s="4">
        <v>1</v>
      </c>
      <c r="E165" s="4" t="s">
        <v>275</v>
      </c>
      <c r="F165" t="str">
        <f t="shared" si="5"/>
        <v xml:space="preserve">    RolesMenu.create!(:role_id=&gt;3,:menu_id=&gt;25,:auth_code=&gt;1)</v>
      </c>
    </row>
    <row r="166" spans="1:6">
      <c r="A166" s="4">
        <v>88</v>
      </c>
      <c r="B166">
        <v>3</v>
      </c>
      <c r="C166" s="4">
        <v>26</v>
      </c>
      <c r="D166" s="4">
        <v>1</v>
      </c>
      <c r="E166" s="4" t="s">
        <v>277</v>
      </c>
      <c r="F166" t="str">
        <f t="shared" si="5"/>
        <v xml:space="preserve">    RolesMenu.create!(:role_id=&gt;3,:menu_id=&gt;26,:auth_code=&gt;1)</v>
      </c>
    </row>
    <row r="167" spans="1:6">
      <c r="A167" s="4">
        <v>89</v>
      </c>
      <c r="B167">
        <v>3</v>
      </c>
      <c r="C167" s="4">
        <v>27</v>
      </c>
      <c r="D167" s="4">
        <v>3</v>
      </c>
      <c r="E167" s="4" t="s">
        <v>279</v>
      </c>
      <c r="F167" t="str">
        <f t="shared" si="5"/>
        <v xml:space="preserve">    RolesMenu.create!(:role_id=&gt;3,:menu_id=&gt;27,:auth_code=&gt;3)</v>
      </c>
    </row>
    <row r="168" spans="1:6">
      <c r="A168" s="4">
        <v>90</v>
      </c>
      <c r="B168">
        <v>3</v>
      </c>
      <c r="C168" s="4">
        <v>28</v>
      </c>
      <c r="D168" s="4">
        <v>1</v>
      </c>
      <c r="E168" s="4" t="s">
        <v>281</v>
      </c>
      <c r="F168" t="str">
        <f t="shared" si="5"/>
        <v xml:space="preserve">    RolesMenu.create!(:role_id=&gt;3,:menu_id=&gt;28,:auth_code=&gt;1)</v>
      </c>
    </row>
    <row r="169" spans="1:6">
      <c r="A169" s="4">
        <v>91</v>
      </c>
      <c r="B169">
        <v>3</v>
      </c>
      <c r="C169" s="4">
        <v>29</v>
      </c>
      <c r="D169" s="4">
        <v>3</v>
      </c>
      <c r="E169" s="4" t="s">
        <v>283</v>
      </c>
      <c r="F169" t="str">
        <f t="shared" si="5"/>
        <v xml:space="preserve">    RolesMenu.create!(:role_id=&gt;3,:menu_id=&gt;29,:auth_code=&gt;3)</v>
      </c>
    </row>
    <row r="170" spans="1:6">
      <c r="A170" s="4">
        <v>92</v>
      </c>
      <c r="B170">
        <v>3</v>
      </c>
      <c r="C170" s="4">
        <v>30</v>
      </c>
      <c r="D170" s="4">
        <v>1</v>
      </c>
      <c r="E170" s="4" t="s">
        <v>285</v>
      </c>
      <c r="F170" t="str">
        <f t="shared" si="5"/>
        <v xml:space="preserve">    RolesMenu.create!(:role_id=&gt;3,:menu_id=&gt;30,:auth_code=&gt;1)</v>
      </c>
    </row>
    <row r="171" spans="1:6">
      <c r="A171" s="4">
        <v>93</v>
      </c>
      <c r="B171">
        <v>3</v>
      </c>
      <c r="C171" s="4">
        <v>31</v>
      </c>
      <c r="D171" s="4">
        <v>3</v>
      </c>
      <c r="E171" s="4" t="s">
        <v>287</v>
      </c>
      <c r="F171" t="str">
        <f t="shared" si="5"/>
        <v xml:space="preserve">    RolesMenu.create!(:role_id=&gt;3,:menu_id=&gt;31,:auth_code=&gt;3)</v>
      </c>
    </row>
    <row r="172" spans="1:6">
      <c r="A172" s="4">
        <v>94</v>
      </c>
      <c r="B172">
        <v>3</v>
      </c>
      <c r="C172" s="4">
        <v>32</v>
      </c>
      <c r="D172" s="4">
        <v>3</v>
      </c>
      <c r="E172" s="4" t="s">
        <v>289</v>
      </c>
      <c r="F172" t="str">
        <f t="shared" si="5"/>
        <v xml:space="preserve">    RolesMenu.create!(:role_id=&gt;3,:menu_id=&gt;32,:auth_code=&gt;3)</v>
      </c>
    </row>
    <row r="173" spans="1:6">
      <c r="A173" s="4">
        <v>95</v>
      </c>
      <c r="B173">
        <v>3</v>
      </c>
      <c r="C173" s="4">
        <v>33</v>
      </c>
      <c r="D173" s="4">
        <v>1</v>
      </c>
      <c r="E173" s="4" t="s">
        <v>291</v>
      </c>
      <c r="F173" t="str">
        <f t="shared" si="5"/>
        <v xml:space="preserve">    RolesMenu.create!(:role_id=&gt;3,:menu_id=&gt;33,:auth_code=&gt;1)</v>
      </c>
    </row>
    <row r="174" spans="1:6">
      <c r="A174" s="4">
        <v>96</v>
      </c>
      <c r="B174">
        <v>3</v>
      </c>
      <c r="C174" s="4">
        <v>34</v>
      </c>
      <c r="D174" s="4">
        <v>1</v>
      </c>
      <c r="E174" s="4" t="s">
        <v>293</v>
      </c>
      <c r="F174" t="str">
        <f t="shared" si="5"/>
        <v xml:space="preserve">    RolesMenu.create!(:role_id=&gt;3,:menu_id=&gt;34,:auth_code=&gt;1)</v>
      </c>
    </row>
    <row r="175" spans="1:6">
      <c r="A175" s="4">
        <v>97</v>
      </c>
      <c r="B175">
        <v>3</v>
      </c>
      <c r="C175" s="4">
        <v>35</v>
      </c>
      <c r="D175" s="4">
        <v>1</v>
      </c>
      <c r="E175" s="4" t="s">
        <v>295</v>
      </c>
      <c r="F175" t="str">
        <f t="shared" si="5"/>
        <v xml:space="preserve">    RolesMenu.create!(:role_id=&gt;3,:menu_id=&gt;35,:auth_code=&gt;1)</v>
      </c>
    </row>
    <row r="176" spans="1:6">
      <c r="A176" s="4">
        <v>98</v>
      </c>
      <c r="B176">
        <v>3</v>
      </c>
      <c r="C176" s="4">
        <v>36</v>
      </c>
      <c r="D176" s="4">
        <v>1</v>
      </c>
      <c r="E176" s="4" t="s">
        <v>297</v>
      </c>
      <c r="F176" t="str">
        <f t="shared" si="5"/>
        <v xml:space="preserve">    RolesMenu.create!(:role_id=&gt;3,:menu_id=&gt;36,:auth_code=&gt;1)</v>
      </c>
    </row>
    <row r="177" spans="1:6">
      <c r="A177" s="4">
        <v>99</v>
      </c>
      <c r="B177">
        <v>3</v>
      </c>
      <c r="C177" s="4">
        <v>37</v>
      </c>
      <c r="D177" s="4">
        <v>1</v>
      </c>
      <c r="E177" s="4" t="s">
        <v>299</v>
      </c>
      <c r="F177" t="str">
        <f t="shared" si="5"/>
        <v xml:space="preserve">    RolesMenu.create!(:role_id=&gt;3,:menu_id=&gt;37,:auth_code=&gt;1)</v>
      </c>
    </row>
    <row r="178" spans="1:6">
      <c r="A178" s="4">
        <v>100</v>
      </c>
      <c r="B178">
        <v>3</v>
      </c>
      <c r="C178" s="4">
        <v>38</v>
      </c>
      <c r="D178" s="4">
        <v>1</v>
      </c>
      <c r="E178" s="4" t="s">
        <v>301</v>
      </c>
      <c r="F178" t="str">
        <f t="shared" si="5"/>
        <v xml:space="preserve">    RolesMenu.create!(:role_id=&gt;3,:menu_id=&gt;38,:auth_code=&gt;1)</v>
      </c>
    </row>
    <row r="179" spans="1:6">
      <c r="A179" s="4">
        <v>101</v>
      </c>
      <c r="B179">
        <v>3</v>
      </c>
      <c r="C179" s="4">
        <v>39</v>
      </c>
      <c r="D179" s="4">
        <v>3</v>
      </c>
      <c r="E179" s="4" t="s">
        <v>302</v>
      </c>
      <c r="F179" t="str">
        <f t="shared" si="5"/>
        <v xml:space="preserve">    RolesMenu.create!(:role_id=&gt;3,:menu_id=&gt;39,:auth_code=&gt;3)</v>
      </c>
    </row>
    <row r="180" spans="1:6">
      <c r="A180" s="4">
        <v>102</v>
      </c>
      <c r="B180">
        <v>3</v>
      </c>
      <c r="C180" s="4">
        <v>40</v>
      </c>
      <c r="D180" s="4">
        <v>3</v>
      </c>
      <c r="E180" s="5" t="s">
        <v>334</v>
      </c>
      <c r="F180" t="str">
        <f t="shared" si="5"/>
        <v xml:space="preserve">    RolesMenu.create!(:role_id=&gt;3,:menu_id=&gt;40,:auth_code=&gt;3)</v>
      </c>
    </row>
    <row r="181" spans="1:6">
      <c r="A181" s="4">
        <v>103</v>
      </c>
      <c r="B181">
        <v>3</v>
      </c>
      <c r="C181" s="4">
        <v>41</v>
      </c>
      <c r="D181" s="4">
        <v>3</v>
      </c>
      <c r="E181" s="5" t="s">
        <v>335</v>
      </c>
      <c r="F181" t="str">
        <f t="shared" si="5"/>
        <v xml:space="preserve">    RolesMenu.create!(:role_id=&gt;3,:menu_id=&gt;41,:auth_code=&gt;3)</v>
      </c>
    </row>
    <row r="182" spans="1:6">
      <c r="A182" s="4">
        <v>104</v>
      </c>
      <c r="B182">
        <v>3</v>
      </c>
      <c r="C182" s="4">
        <v>42</v>
      </c>
      <c r="D182" s="4">
        <v>3</v>
      </c>
      <c r="E182" s="4" t="s">
        <v>304</v>
      </c>
      <c r="F182" t="str">
        <f t="shared" si="5"/>
        <v xml:space="preserve">    RolesMenu.create!(:role_id=&gt;3,:menu_id=&gt;42,:auth_code=&gt;3)</v>
      </c>
    </row>
    <row r="183" spans="1:6">
      <c r="A183" s="4">
        <v>105</v>
      </c>
      <c r="B183">
        <v>3</v>
      </c>
      <c r="C183" s="4">
        <v>43</v>
      </c>
      <c r="D183" s="4">
        <v>3</v>
      </c>
      <c r="E183" s="5" t="s">
        <v>336</v>
      </c>
      <c r="F183" t="str">
        <f t="shared" si="5"/>
        <v xml:space="preserve">    RolesMenu.create!(:role_id=&gt;3,:menu_id=&gt;43,:auth_code=&gt;3)</v>
      </c>
    </row>
    <row r="184" spans="1:6">
      <c r="A184" s="4">
        <v>106</v>
      </c>
      <c r="B184">
        <v>3</v>
      </c>
      <c r="C184" s="4">
        <v>44</v>
      </c>
      <c r="D184" s="4">
        <v>3</v>
      </c>
      <c r="E184" s="4" t="s">
        <v>307</v>
      </c>
      <c r="F184" t="str">
        <f t="shared" si="5"/>
        <v xml:space="preserve">    RolesMenu.create!(:role_id=&gt;3,:menu_id=&gt;44,:auth_code=&gt;3)</v>
      </c>
    </row>
    <row r="185" spans="1:6">
      <c r="A185" s="4">
        <v>107</v>
      </c>
      <c r="B185">
        <v>3</v>
      </c>
      <c r="C185" s="4">
        <v>45</v>
      </c>
      <c r="D185" s="4">
        <v>3</v>
      </c>
      <c r="E185" s="4" t="s">
        <v>309</v>
      </c>
      <c r="F185" t="str">
        <f t="shared" si="5"/>
        <v xml:space="preserve">    RolesMenu.create!(:role_id=&gt;3,:menu_id=&gt;45,:auth_code=&gt;3)</v>
      </c>
    </row>
    <row r="186" spans="1:6">
      <c r="A186" s="4">
        <v>108</v>
      </c>
      <c r="B186">
        <v>3</v>
      </c>
      <c r="C186" s="4">
        <v>46</v>
      </c>
      <c r="D186" s="4">
        <v>3</v>
      </c>
      <c r="E186" s="5" t="s">
        <v>337</v>
      </c>
      <c r="F186" t="str">
        <f t="shared" si="5"/>
        <v xml:space="preserve">    RolesMenu.create!(:role_id=&gt;3,:menu_id=&gt;46,:auth_code=&gt;3)</v>
      </c>
    </row>
    <row r="187" spans="1:6">
      <c r="A187" s="4">
        <v>109</v>
      </c>
      <c r="B187">
        <v>3</v>
      </c>
      <c r="C187" s="4">
        <v>47</v>
      </c>
      <c r="D187" s="4">
        <v>3</v>
      </c>
      <c r="E187" s="4" t="s">
        <v>310</v>
      </c>
      <c r="F187" t="str">
        <f t="shared" si="5"/>
        <v xml:space="preserve">    RolesMenu.create!(:role_id=&gt;3,:menu_id=&gt;47,:auth_code=&gt;3)</v>
      </c>
    </row>
    <row r="188" spans="1:6">
      <c r="A188" s="4">
        <v>110</v>
      </c>
      <c r="B188">
        <v>3</v>
      </c>
      <c r="C188" s="4">
        <v>48</v>
      </c>
      <c r="D188" s="4">
        <v>3</v>
      </c>
      <c r="E188" s="5" t="s">
        <v>340</v>
      </c>
      <c r="F188" t="str">
        <f t="shared" si="5"/>
        <v xml:space="preserve">    RolesMenu.create!(:role_id=&gt;3,:menu_id=&gt;48,:auth_code=&gt;3)</v>
      </c>
    </row>
    <row r="189" spans="1:6">
      <c r="A189" s="4">
        <v>111</v>
      </c>
      <c r="B189">
        <v>3</v>
      </c>
      <c r="C189" s="4">
        <v>49</v>
      </c>
      <c r="D189" s="4">
        <v>3</v>
      </c>
      <c r="E189" s="4" t="s">
        <v>311</v>
      </c>
      <c r="F189" t="str">
        <f t="shared" si="5"/>
        <v xml:space="preserve">    RolesMenu.create!(:role_id=&gt;3,:menu_id=&gt;49,:auth_code=&gt;3)</v>
      </c>
    </row>
    <row r="190" spans="1:6">
      <c r="A190" s="4">
        <v>112</v>
      </c>
      <c r="B190">
        <v>3</v>
      </c>
      <c r="C190" s="4">
        <v>50</v>
      </c>
      <c r="D190" s="4">
        <v>3</v>
      </c>
      <c r="E190" s="5" t="s">
        <v>341</v>
      </c>
      <c r="F190" t="str">
        <f t="shared" si="5"/>
        <v xml:space="preserve">    RolesMenu.create!(:role_id=&gt;3,:menu_id=&gt;50,:auth_code=&gt;3)</v>
      </c>
    </row>
    <row r="191" spans="1:6">
      <c r="A191" s="4">
        <v>113</v>
      </c>
      <c r="B191">
        <v>3</v>
      </c>
      <c r="C191" s="4">
        <v>51</v>
      </c>
      <c r="D191" s="4">
        <v>3</v>
      </c>
      <c r="E191" s="5" t="s">
        <v>342</v>
      </c>
      <c r="F191" t="str">
        <f t="shared" si="5"/>
        <v xml:space="preserve">    RolesMenu.create!(:role_id=&gt;3,:menu_id=&gt;51,:auth_code=&gt;3)</v>
      </c>
    </row>
    <row r="192" spans="1:6">
      <c r="A192" s="4">
        <v>114</v>
      </c>
      <c r="B192">
        <v>3</v>
      </c>
      <c r="C192" s="4">
        <v>52</v>
      </c>
      <c r="D192" s="4">
        <v>3</v>
      </c>
      <c r="E192" s="4" t="s">
        <v>312</v>
      </c>
      <c r="F192" t="str">
        <f t="shared" si="5"/>
        <v xml:space="preserve">    RolesMenu.create!(:role_id=&gt;3,:menu_id=&gt;52,:auth_code=&gt;3)</v>
      </c>
    </row>
    <row r="193" spans="1:6">
      <c r="A193" s="4">
        <v>115</v>
      </c>
      <c r="B193">
        <v>3</v>
      </c>
      <c r="C193" s="4">
        <v>53</v>
      </c>
      <c r="D193" s="4">
        <v>3</v>
      </c>
      <c r="E193" s="4" t="s">
        <v>313</v>
      </c>
      <c r="F193" t="str">
        <f t="shared" si="5"/>
        <v xml:space="preserve">    RolesMenu.create!(:role_id=&gt;3,:menu_id=&gt;53,:auth_code=&gt;3)</v>
      </c>
    </row>
    <row r="194" spans="1:6">
      <c r="A194" s="4">
        <v>116</v>
      </c>
      <c r="B194">
        <v>3</v>
      </c>
      <c r="C194" s="4">
        <v>54</v>
      </c>
      <c r="D194" s="4">
        <v>3</v>
      </c>
      <c r="E194" s="5" t="s">
        <v>346</v>
      </c>
      <c r="F194" t="str">
        <f t="shared" si="5"/>
        <v xml:space="preserve">    RolesMenu.create!(:role_id=&gt;3,:menu_id=&gt;54,:auth_code=&gt;3)</v>
      </c>
    </row>
    <row r="195" spans="1:6">
      <c r="A195" s="4">
        <v>117</v>
      </c>
      <c r="B195">
        <v>3</v>
      </c>
      <c r="C195" s="4">
        <v>55</v>
      </c>
      <c r="D195" s="4">
        <v>3</v>
      </c>
      <c r="E195" s="5" t="s">
        <v>347</v>
      </c>
      <c r="F195" t="str">
        <f t="shared" si="5"/>
        <v xml:space="preserve">    RolesMenu.create!(:role_id=&gt;3,:menu_id=&gt;55,:auth_code=&gt;3)</v>
      </c>
    </row>
    <row r="196" spans="1:6">
      <c r="A196" s="4">
        <v>118</v>
      </c>
      <c r="B196">
        <v>3</v>
      </c>
      <c r="C196" s="4">
        <v>56</v>
      </c>
      <c r="D196" s="4">
        <v>3</v>
      </c>
      <c r="E196" s="5" t="s">
        <v>348</v>
      </c>
      <c r="F196" t="str">
        <f t="shared" si="5"/>
        <v xml:space="preserve">    RolesMenu.create!(:role_id=&gt;3,:menu_id=&gt;56,:auth_code=&gt;3)</v>
      </c>
    </row>
    <row r="197" spans="1:6">
      <c r="A197" s="4">
        <v>119</v>
      </c>
      <c r="B197">
        <v>3</v>
      </c>
      <c r="C197" s="4">
        <v>57</v>
      </c>
      <c r="D197" s="4">
        <v>3</v>
      </c>
      <c r="E197" s="5" t="s">
        <v>350</v>
      </c>
      <c r="F197" t="str">
        <f t="shared" si="5"/>
        <v xml:space="preserve">    RolesMenu.create!(:role_id=&gt;3,:menu_id=&gt;57,:auth_code=&gt;3)</v>
      </c>
    </row>
    <row r="198" spans="1:6">
      <c r="A198" s="4">
        <v>120</v>
      </c>
      <c r="B198">
        <v>3</v>
      </c>
      <c r="C198" s="4">
        <v>58</v>
      </c>
      <c r="D198" s="4">
        <v>3</v>
      </c>
      <c r="E198" s="4" t="s">
        <v>316</v>
      </c>
      <c r="F198" t="str">
        <f t="shared" si="5"/>
        <v xml:space="preserve">    RolesMenu.create!(:role_id=&gt;3,:menu_id=&gt;58,:auth_code=&gt;3)</v>
      </c>
    </row>
    <row r="199" spans="1:6">
      <c r="A199" s="4">
        <v>121</v>
      </c>
      <c r="B199">
        <v>3</v>
      </c>
      <c r="C199" s="4">
        <v>59</v>
      </c>
      <c r="D199" s="4">
        <v>3</v>
      </c>
      <c r="E199" s="4" t="s">
        <v>314</v>
      </c>
      <c r="F199" t="str">
        <f t="shared" si="5"/>
        <v xml:space="preserve">    RolesMenu.create!(:role_id=&gt;3,:menu_id=&gt;59,:auth_code=&gt;3)</v>
      </c>
    </row>
    <row r="200" spans="1:6">
      <c r="A200" s="4">
        <v>122</v>
      </c>
      <c r="B200">
        <v>3</v>
      </c>
      <c r="C200" s="4">
        <v>60</v>
      </c>
      <c r="D200" s="4">
        <v>3</v>
      </c>
      <c r="E200" s="4" t="s">
        <v>315</v>
      </c>
      <c r="F200" t="str">
        <f t="shared" si="5"/>
        <v xml:space="preserve">    RolesMenu.create!(:role_id=&gt;3,:menu_id=&gt;60,:auth_code=&gt;3)</v>
      </c>
    </row>
    <row r="201" spans="1:6">
      <c r="A201" s="4">
        <v>123</v>
      </c>
      <c r="B201">
        <v>3</v>
      </c>
      <c r="C201" s="4">
        <v>61</v>
      </c>
      <c r="D201" s="4">
        <v>3</v>
      </c>
      <c r="E201" s="5" t="s">
        <v>343</v>
      </c>
      <c r="F201" t="str">
        <f t="shared" si="5"/>
        <v xml:space="preserve">    RolesMenu.create!(:role_id=&gt;3,:menu_id=&gt;61,:auth_code=&gt;3)</v>
      </c>
    </row>
    <row r="202" spans="1:6">
      <c r="A202" s="4">
        <v>124</v>
      </c>
      <c r="B202">
        <v>3</v>
      </c>
      <c r="C202" s="4">
        <v>62</v>
      </c>
      <c r="D202" s="4">
        <v>3</v>
      </c>
      <c r="E202" s="4" t="s">
        <v>319</v>
      </c>
      <c r="F202" t="str">
        <f t="shared" si="5"/>
        <v xml:space="preserve">    RolesMenu.create!(:role_id=&gt;3,:menu_id=&gt;62,:auth_code=&gt;3)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OpenOffice.org/3.2$Linux OpenOffice.org_project/320m12$Build-9483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areas・sections</vt:lpstr>
      <vt:lpstr>users・roles・systems</vt:lpstr>
      <vt:lpstr>products</vt:lpstr>
      <vt:lpstr>warehouses</vt:lpstr>
      <vt:lpstr>customers</vt:lpstr>
      <vt:lpstr>suppliers</vt:lpstr>
      <vt:lpstr>banks</vt:lpstr>
      <vt:lpstr>truckings</vt:lpstr>
      <vt:lpstr>menus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Sumiyo Yamamoto</cp:lastModifiedBy>
  <cp:revision>0</cp:revision>
  <dcterms:modified xsi:type="dcterms:W3CDTF">2010-12-28T06:46:21Z</dcterms:modified>
</cp:coreProperties>
</file>